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bserver\advisory\PROJEKTY\232_Město Zbiroh_Zpracování Strategického plánu rozvoje města Zbiroh\232_Výstupy\Strategie\Přílohy\"/>
    </mc:Choice>
  </mc:AlternateContent>
  <bookViews>
    <workbookView xWindow="480" yWindow="108" windowWidth="18720" windowHeight="7572"/>
  </bookViews>
  <sheets>
    <sheet name="Podnikatelská infrastruktura " sheetId="2" r:id="rId1"/>
    <sheet name="Koncepce cestovního ruchu " sheetId="10" r:id="rId2"/>
    <sheet name="Efektivní úřad" sheetId="11" r:id="rId3"/>
  </sheets>
  <definedNames>
    <definedName name="_xlnm._FilterDatabase" localSheetId="2" hidden="1">'Efektivní úřad'!$G$19:$K$19</definedName>
    <definedName name="_xlnm._FilterDatabase" localSheetId="1" hidden="1">'Koncepce cestovního ruchu '!$G$19:$K$19</definedName>
    <definedName name="_xlnm._FilterDatabase" localSheetId="0" hidden="1">'Podnikatelská infrastruktura '!$G$19:$K$19</definedName>
    <definedName name="_xlnm.Print_Area" localSheetId="2">'Efektivní úřad'!$A$1:$K$30</definedName>
    <definedName name="_xlnm.Print_Area" localSheetId="1">'Koncepce cestovního ruchu '!$A$1:$K$30</definedName>
    <definedName name="_xlnm.Print_Area" localSheetId="0">'Podnikatelská infrastruktura '!$A$1:$K$30</definedName>
  </definedNames>
  <calcPr calcId="152511"/>
</workbook>
</file>

<file path=xl/calcChain.xml><?xml version="1.0" encoding="utf-8"?>
<calcChain xmlns="http://schemas.openxmlformats.org/spreadsheetml/2006/main">
  <c r="J6" i="11" l="1"/>
  <c r="J7" i="11"/>
  <c r="J8" i="11"/>
  <c r="J9" i="11"/>
  <c r="J10" i="11"/>
  <c r="J11" i="11"/>
  <c r="J12" i="11"/>
  <c r="J13" i="11"/>
  <c r="J14" i="11"/>
  <c r="D15" i="11"/>
  <c r="E6" i="11" s="1"/>
  <c r="J15" i="11"/>
  <c r="J20" i="11"/>
  <c r="J21" i="11"/>
  <c r="J22" i="11"/>
  <c r="J23" i="11"/>
  <c r="J24" i="11"/>
  <c r="E25" i="11"/>
  <c r="J25" i="11"/>
  <c r="J26" i="11"/>
  <c r="E27" i="11"/>
  <c r="J27" i="11"/>
  <c r="J28" i="11"/>
  <c r="J29" i="11"/>
  <c r="D30" i="11"/>
  <c r="E22" i="11" s="1"/>
  <c r="J30" i="11"/>
  <c r="K8" i="11" l="1"/>
  <c r="E23" i="11"/>
  <c r="K20" i="11"/>
  <c r="K12" i="11"/>
  <c r="E21" i="11"/>
  <c r="K10" i="11"/>
  <c r="K7" i="11"/>
  <c r="E7" i="11"/>
  <c r="K21" i="11"/>
  <c r="E11" i="11"/>
  <c r="K9" i="11"/>
  <c r="E24" i="11"/>
  <c r="K22" i="11"/>
  <c r="E20" i="11"/>
  <c r="E8" i="11"/>
  <c r="K6" i="11"/>
  <c r="K11" i="11"/>
  <c r="E9" i="11"/>
  <c r="E26" i="11"/>
  <c r="E10" i="11"/>
  <c r="J11" i="10"/>
  <c r="J9" i="2" l="1"/>
  <c r="J6" i="2"/>
  <c r="J7" i="2"/>
  <c r="J10" i="2"/>
  <c r="D29" i="2" l="1"/>
  <c r="E20" i="2" s="1"/>
  <c r="D15" i="2"/>
  <c r="E7" i="2" s="1"/>
  <c r="E26" i="2" l="1"/>
  <c r="E14" i="2"/>
  <c r="E12" i="2"/>
  <c r="E10" i="2"/>
  <c r="E11" i="2"/>
  <c r="E8" i="2"/>
  <c r="E9" i="2"/>
  <c r="E6" i="2"/>
  <c r="E13" i="2"/>
  <c r="J30" i="10"/>
  <c r="D29" i="10"/>
  <c r="J29" i="10"/>
  <c r="J28" i="10"/>
  <c r="J27" i="10"/>
  <c r="J26" i="10"/>
  <c r="J24" i="10"/>
  <c r="J21" i="10"/>
  <c r="J25" i="10"/>
  <c r="J23" i="10"/>
  <c r="J22" i="10"/>
  <c r="J20" i="10"/>
  <c r="J15" i="10"/>
  <c r="D15" i="10"/>
  <c r="J14" i="10"/>
  <c r="J12" i="10"/>
  <c r="J8" i="10"/>
  <c r="J7" i="10"/>
  <c r="J13" i="10"/>
  <c r="E6" i="10"/>
  <c r="J10" i="10"/>
  <c r="J6" i="10"/>
  <c r="J9" i="10"/>
  <c r="E23" i="10" l="1"/>
  <c r="E26" i="10"/>
  <c r="E22" i="10"/>
  <c r="E24" i="10"/>
  <c r="E8" i="10"/>
  <c r="E7" i="10"/>
  <c r="E9" i="10"/>
  <c r="K12" i="10"/>
  <c r="K9" i="10"/>
  <c r="K24" i="10"/>
  <c r="K21" i="10"/>
  <c r="K25" i="10"/>
  <c r="K13" i="10"/>
  <c r="K11" i="10"/>
  <c r="K23" i="10"/>
  <c r="K22" i="10"/>
  <c r="E21" i="10"/>
  <c r="K10" i="10"/>
  <c r="K8" i="10"/>
  <c r="K20" i="10"/>
  <c r="K6" i="10"/>
  <c r="E20" i="10"/>
  <c r="E25" i="10"/>
  <c r="K7" i="10"/>
  <c r="J30" i="2"/>
  <c r="J29" i="2"/>
  <c r="J28" i="2"/>
  <c r="J27" i="2"/>
  <c r="J26" i="2"/>
  <c r="J25" i="2"/>
  <c r="J24" i="2"/>
  <c r="J23" i="2"/>
  <c r="J20" i="2"/>
  <c r="J22" i="2"/>
  <c r="J21" i="2"/>
  <c r="K20" i="2" l="1"/>
  <c r="K21" i="2"/>
  <c r="K22" i="2"/>
  <c r="J8" i="2" l="1"/>
  <c r="J11" i="2"/>
  <c r="J12" i="2"/>
  <c r="J13" i="2"/>
  <c r="J14" i="2"/>
  <c r="J15" i="2"/>
  <c r="K8" i="2" l="1"/>
  <c r="K9" i="2"/>
  <c r="K6" i="2"/>
  <c r="K7" i="2"/>
  <c r="K11" i="2"/>
  <c r="K10" i="2"/>
  <c r="E22" i="2" l="1"/>
  <c r="E23" i="2"/>
  <c r="E25" i="2"/>
  <c r="E24" i="2"/>
  <c r="E21" i="2"/>
</calcChain>
</file>

<file path=xl/sharedStrings.xml><?xml version="1.0" encoding="utf-8"?>
<sst xmlns="http://schemas.openxmlformats.org/spreadsheetml/2006/main" count="194" uniqueCount="107">
  <si>
    <t>Příležitost</t>
  </si>
  <si>
    <t>Pravděpodobnost vzniku</t>
  </si>
  <si>
    <t>Úroveň přínosu</t>
  </si>
  <si>
    <t>LEGENDA:</t>
  </si>
  <si>
    <t>Počet bodů</t>
  </si>
  <si>
    <t>Hodnocení příležitostí</t>
  </si>
  <si>
    <t>Hodnocení hrozeb</t>
  </si>
  <si>
    <t>Atraktivita případného dopadu</t>
  </si>
  <si>
    <t>Hrozba</t>
  </si>
  <si>
    <t>Důsledek případného dopadu</t>
  </si>
  <si>
    <t>Hodnocení silných stránek</t>
  </si>
  <si>
    <t>Hodnocení slabých stránek</t>
  </si>
  <si>
    <t>Silná stránka</t>
  </si>
  <si>
    <t>Hodnocení silné stránky</t>
  </si>
  <si>
    <t>SOUČET</t>
  </si>
  <si>
    <r>
      <rPr>
        <b/>
        <sz val="11"/>
        <color theme="1"/>
        <rFont val="Calibri"/>
        <family val="2"/>
        <charset val="238"/>
        <scheme val="minor"/>
      </rPr>
      <t>Mezi identifikované silné stránky rozdělte 100 bodů</t>
    </r>
    <r>
      <rPr>
        <sz val="11"/>
        <color theme="1"/>
        <rFont val="Calibri"/>
        <family val="2"/>
        <charset val="238"/>
        <scheme val="minor"/>
      </rPr>
      <t xml:space="preserve"> takovým způsobem, aby přidělený počet bodů vyjadřoval důležitost silné stránky. </t>
    </r>
    <r>
      <rPr>
        <b/>
        <sz val="11"/>
        <color theme="1"/>
        <rFont val="Calibri"/>
        <family val="2"/>
        <charset val="238"/>
        <scheme val="minor"/>
      </rPr>
      <t>Čím více bodů silné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Mezi identifikované slabé stránky rozdělte 100 bod</t>
    </r>
    <r>
      <rPr>
        <sz val="11"/>
        <color theme="1"/>
        <rFont val="Calibri"/>
        <family val="2"/>
        <charset val="238"/>
        <scheme val="minor"/>
      </rPr>
      <t xml:space="preserve">ů takovým způsobem, aby přidělený počet bodů vyjadřoval důležitost slabé stránky. </t>
    </r>
    <r>
      <rPr>
        <b/>
        <sz val="11"/>
        <color theme="1"/>
        <rFont val="Calibri"/>
        <family val="2"/>
        <charset val="238"/>
        <scheme val="minor"/>
      </rPr>
      <t>Čím více bodů slabé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Vaše číselné hodnocení pište do žlutých buněk. V modré buňce se bude automaticky zobrazovat součet přidělených bodů (kontrolní údaj).
Do prázdných šedých polí můžete dopsat další silné, slabé stránky či příležitosti a hrozby.</t>
    </r>
  </si>
  <si>
    <t>Důležitost</t>
  </si>
  <si>
    <t>minimální pravděpodobnost (1 až 20 %)</t>
  </si>
  <si>
    <t>nízká pravděpodobnost (21 až 40 %)</t>
  </si>
  <si>
    <t>střední pravděpodobnost (41 až 60 %)</t>
  </si>
  <si>
    <t>vysoká pravděpodobnost (61 až 80 %)</t>
  </si>
  <si>
    <t>pravděpodobnost hraničící s jistotou (81 až 100 %)</t>
  </si>
  <si>
    <t>Atraktivita/důsledek případného dopadu</t>
  </si>
  <si>
    <t>zanedbatelný</t>
  </si>
  <si>
    <t>málo významný</t>
  </si>
  <si>
    <t>významný</t>
  </si>
  <si>
    <t>velmi významný</t>
  </si>
  <si>
    <t>zásadně významný</t>
  </si>
  <si>
    <t>Slabá stránka</t>
  </si>
  <si>
    <t>•Nízká míra nezaměstnanosti</t>
  </si>
  <si>
    <t>•Existující potenciál pro rozvoj podnikání – především v turistickém ruchu</t>
  </si>
  <si>
    <t>•Široká paleta komunikačních kanálů (informační servis – webové stránky města, měsíčník Zbirožsko, rozhlas)</t>
  </si>
  <si>
    <t>•Možnost inzerce podnikatelských aktivit v měsíčnícku Zbirožsko</t>
  </si>
  <si>
    <t>•Tradiční akce (trhy, koncerty, pivní slavnosti, atp.)</t>
  </si>
  <si>
    <t xml:space="preserve">•Vhodná dopravní dostupnost - železnice, dálnice </t>
  </si>
  <si>
    <t>•Pojízdné prodejny – doplňují místní nabídku</t>
  </si>
  <si>
    <t>•Tradiční výrobci ve městě</t>
  </si>
  <si>
    <t>•Vysoký podíl obyvatel pracuje mimo Zbiroh</t>
  </si>
  <si>
    <t>•Nedostatek nebytových prostor ve vlastnictví města (nemožnost ovlivnit nabídku poskytovaných služeb)</t>
  </si>
  <si>
    <t>•Nedostatečné spektrum poskytovaných služeb</t>
  </si>
  <si>
    <t>•Neudržované a nevyužívané reklamní plochy</t>
  </si>
  <si>
    <t>•Nízký příliv investic</t>
  </si>
  <si>
    <t>•Nedostatek kvalifikované pracovní síly</t>
  </si>
  <si>
    <t>•Analýza a návrh komunikační strategie k rozvoji cestovního ruchu ve městě a okolí</t>
  </si>
  <si>
    <t>•Vytvoření „naučné stezky“  - brána do CHKO (např. stezka Karla IV., mnoho významných rodáků)</t>
  </si>
  <si>
    <t>•Komunikace mezi podnikatelskou sférou a veřejnou správou  (např. pořádání kulatých stolů a bližší spolupráce s podnikateli)</t>
  </si>
  <si>
    <t>•Rozvoj služeb v oblasti cestovního ruchu, spolupráce s cestovními kancelářemi</t>
  </si>
  <si>
    <t>•Propagace jména města</t>
  </si>
  <si>
    <t>•Nedostatečná a neefektivní komunikace města s podnikateli</t>
  </si>
  <si>
    <t>•Byrokratické zatížení podnikatelů ze strany města</t>
  </si>
  <si>
    <t>•Odliv podnikatelů z území města</t>
  </si>
  <si>
    <t>•Výhodná poloha města pro turistický ruch</t>
  </si>
  <si>
    <t>•Bohatá historie a historická sídla ve městě (zámek, Zbirožský dvůr, Alfons Maria Mucha, Fráňa Šrámek, Jiří Mucha)</t>
  </si>
  <si>
    <t>•Existence a činnost informačního centra</t>
  </si>
  <si>
    <t>•Přírodní bohatství – zdravé prostředí</t>
  </si>
  <si>
    <t>•Nedostatečná propagace města a regionu v masových médiích</t>
  </si>
  <si>
    <t>•Neexistence koupaliště</t>
  </si>
  <si>
    <t>•Nízká míra využívání dotačních a operačních programů EU, státu a kraje</t>
  </si>
  <si>
    <t>•Neúplná síť cykloturistických tras</t>
  </si>
  <si>
    <t>•Malá spolupráce s podnikatelskými subjekty (hotely, restaurace)</t>
  </si>
  <si>
    <t>•Nedostatečná propagace Zbiroha jako centra mikroregionu</t>
  </si>
  <si>
    <t>•Využití potenciálu k přilákání tuzemských a zahraničních turistů (zámek Zbiroh, Zbirožský dvůr, zážitkový turismus, poznávací turismus, příroda v CHKO, atd.)</t>
  </si>
  <si>
    <t>•Vytvoření přírodního koupaliště, včetně kempu, zázemí pro karavany a obytné vozy</t>
  </si>
  <si>
    <t>•Minibusy, převoz turistů z vlakového nádraží, doprava po okolí</t>
  </si>
  <si>
    <t>•Tvorba turistických i cyklistických cílů (výukové trasy pro rodiny a seniory, rozhledny, občerstvení, zajímavá místa)</t>
  </si>
  <si>
    <t>•Spolupráce s CK, ubytovateli (nabídka pobytových balíčků)</t>
  </si>
  <si>
    <t>•Zpestření kulturních akcí pro turisty z blízkého okolí</t>
  </si>
  <si>
    <t>•Nízká informovanost o aktivitách podnikatelských subjektů a o nabídce volnočasových aktivit</t>
  </si>
  <si>
    <t>•Negativní přístup místních občanů k turistům</t>
  </si>
  <si>
    <t>•Konkurenční nabídka pro turisty (Brdy)</t>
  </si>
  <si>
    <t>•Nízká kvalita poskytovaných služeb (zavírací doby)</t>
  </si>
  <si>
    <t>•Sezónnost turistického ruchu (nevytížené zimní období)</t>
  </si>
  <si>
    <t>•Fungující služby v oblasti gastronomie</t>
  </si>
  <si>
    <t>•Zvýšení propagace místních podnikatelů (např. vytvoření seznamu nabízených služeb na území města)</t>
  </si>
  <si>
    <t>•Nabízená pracovní místra nejsou atraktivní pro občany</t>
  </si>
  <si>
    <t>•Nízká ubytovací kapacita</t>
  </si>
  <si>
    <t>• Efektivní využití partnerství s jinými městy k propagaci města v tuzemsku a zahraničí,  efektivní spolupráce s infocentry v rámci ČR</t>
  </si>
  <si>
    <t>•Nedostatečná ubytovací kapacita a síť služeb pro turisty</t>
  </si>
  <si>
    <r>
      <rPr>
        <b/>
        <sz val="11"/>
        <color indexed="8"/>
        <rFont val="Calibri"/>
        <family val="2"/>
        <charset val="238"/>
      </rPr>
      <t>Mezi identifikované silné stránky rozdělte 100 bodů</t>
    </r>
    <r>
      <rPr>
        <sz val="11"/>
        <color theme="1"/>
        <rFont val="Calibri"/>
        <family val="2"/>
        <charset val="238"/>
        <scheme val="minor"/>
      </rPr>
      <t xml:space="preserve"> takovým způsobem, aby přidělený počet bodů vyjadřoval důležitost silné stránky. </t>
    </r>
    <r>
      <rPr>
        <b/>
        <sz val="11"/>
        <color indexed="8"/>
        <rFont val="Calibri"/>
        <family val="2"/>
        <charset val="238"/>
      </rPr>
      <t>Čím více bodů silné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indexed="8"/>
        <rFont val="Calibri"/>
        <family val="2"/>
        <charset val="238"/>
      </rPr>
      <t>Mezi identifikované slabé stránky rozdělte 100 bod</t>
    </r>
    <r>
      <rPr>
        <sz val="11"/>
        <color theme="1"/>
        <rFont val="Calibri"/>
        <family val="2"/>
        <charset val="238"/>
        <scheme val="minor"/>
      </rPr>
      <t xml:space="preserve">ů takovým způsobem, aby přidělený počet bodů vyjadřoval důležitost slabé stránky. </t>
    </r>
    <r>
      <rPr>
        <b/>
        <sz val="11"/>
        <color indexed="8"/>
        <rFont val="Calibri"/>
        <family val="2"/>
        <charset val="238"/>
      </rPr>
      <t>Čím více bodů slabé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Vaše číselné hodnocení pište do žlutých buněk. V modré buňce se bude automaticky zobrazovat součet přidělených bodů (kontrolní údaj).
Do prázdných šedých polí můžete dopsat další silné, slabé stránky či příležitosti a hrozby.</t>
    </r>
  </si>
  <si>
    <t>•Časté uzavírání informačního centra</t>
  </si>
  <si>
    <t>•Nepřehledný web města</t>
  </si>
  <si>
    <t>•Nízká komunikace záměrů města občanům a podnikatelům (co se podařilo/nepodařilo, co se plánuje)</t>
  </si>
  <si>
    <t>•Nejasná pravidla pro zadávání výběrových řízení</t>
  </si>
  <si>
    <t>•Neefektivní procesy na úřadě</t>
  </si>
  <si>
    <t>•Výpadky konektivity internetu</t>
  </si>
  <si>
    <t>•Přetížení MěÚ, personální nouze</t>
  </si>
  <si>
    <t>•Odmítavý postoj zaměstnanců a zastupitelů města k novým technologiím</t>
  </si>
  <si>
    <t>•Nestatečné ICT vybavení MěÚ (zdlouhavý přechod na nové technologie, účetnictví - nejasné zaúčtovávání položek, nelze vytáhnout sjetiny na akce, IS na úřadě neposkytuje vzdálený přístup a dostačující management reporting, nefunkční spisová služba)</t>
  </si>
  <si>
    <t>•Administrativní zatížení úřadu v důsledku neefektivních procesů</t>
  </si>
  <si>
    <t>•Řízení efektivity práce (např. nejasná pravidla pro zadávání a vymáhání úkolů)</t>
  </si>
  <si>
    <t>•Zbirožsko do každé rodiny -  možnost předávat info z radnice obyvatelům písemnou formou každý měsíc - info o záměrech, probíhajících akcí, dotazníkové akce, ankety, promo knihovny a kultury...</t>
  </si>
  <si>
    <t>•Podklady pro ZM k náhledu veřejnosti v předstihu</t>
  </si>
  <si>
    <t>•občané mají volný přístup na internet v prostorách úřadu</t>
  </si>
  <si>
    <t>•Online systém na tvorbu zpravodaje (Lucidpress a Google Apps nám může umožnit týmovou spolupráci na tvorbě a publikaci zpravodaje a informací občanům)</t>
  </si>
  <si>
    <t>•Kvalitní zpravodaj s nízkou remitendou, náklad 500 ks</t>
  </si>
  <si>
    <t>•Sdílení know-how od obcí, které jsou otevřené</t>
  </si>
  <si>
    <t>•Zlepšení komunikace MěÚ směrem k občanům po volbách</t>
  </si>
  <si>
    <t>•Příprava na odchod klíčových pracovníků do důchodu</t>
  </si>
  <si>
    <t>•Informační centrum - Propagace města, kopírování pro veřejnost, veřejné WC, veřejný internet a tisk</t>
  </si>
  <si>
    <t>•Školení IT pro veřejnost a ostatní úřady</t>
  </si>
  <si>
    <t>•Rozklikávací rozpočet</t>
  </si>
  <si>
    <t>•Digitalizace úřadu + eGovernment  (snaha vlády zefektivnit státní správu - dotační příležitosti do ICT)</t>
  </si>
  <si>
    <t>•Technická vyspělost MěÚ s důrazem na efektivitu nákladů (VoIP telefonie, sdílení dat, internet)</t>
  </si>
  <si>
    <t>•Účinnější propagace města - Vytvoření komunikačního plánu v oblasti turismu volnočasových aktivit (DTTO PS3)</t>
  </si>
  <si>
    <t>Hodnocení SWOT - podnikatelská infrastruktura</t>
  </si>
  <si>
    <t>Hodnocení SWOT - koncepce cestovního ruchu</t>
  </si>
  <si>
    <t>Hodnocení SWOT - efektivní úřad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</si>
</sst>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Palatino Linotype"/>
      <family val="1"/>
      <charset val="238"/>
    </font>
    <font>
      <sz val="10"/>
      <name val="Arial"/>
      <family val="2"/>
      <charset val="238"/>
    </font>
    <font>
      <b/>
      <sz val="10"/>
      <color indexed="1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/>
      <name val="Palatino Linotype"/>
      <family val="1"/>
      <charset val="238"/>
    </font>
    <font>
      <b/>
      <sz val="11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7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1" xfId="0" applyBorder="1"/>
    <xf numFmtId="0" fontId="0" fillId="0" borderId="13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0" fillId="6" borderId="3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0" fillId="5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vertical="center" wrapText="1"/>
    </xf>
    <xf numFmtId="0" fontId="7" fillId="0" borderId="12" xfId="0" applyFont="1" applyBorder="1" applyAlignment="1"/>
    <xf numFmtId="0" fontId="9" fillId="4" borderId="19" xfId="0" applyFont="1" applyFill="1" applyBorder="1" applyAlignment="1">
      <alignment vertical="center" wrapText="1"/>
    </xf>
    <xf numFmtId="0" fontId="0" fillId="6" borderId="1" xfId="0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6" borderId="1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/>
      <protection locked="0"/>
    </xf>
    <xf numFmtId="1" fontId="0" fillId="6" borderId="3" xfId="0" applyNumberFormat="1" applyFont="1" applyFill="1" applyBorder="1" applyAlignment="1" applyProtection="1">
      <alignment horizontal="center" vertical="center"/>
      <protection locked="0"/>
    </xf>
    <xf numFmtId="1" fontId="14" fillId="3" borderId="3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9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 applyProtection="1">
      <alignment vertical="center" wrapText="1"/>
      <protection locked="0"/>
    </xf>
    <xf numFmtId="0" fontId="9" fillId="4" borderId="19" xfId="0" applyFont="1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9" fontId="0" fillId="0" borderId="1" xfId="1" applyFont="1" applyBorder="1"/>
    <xf numFmtId="9" fontId="0" fillId="0" borderId="0" xfId="1" applyFont="1" applyBorder="1"/>
    <xf numFmtId="0" fontId="9" fillId="4" borderId="20" xfId="0" applyFont="1" applyFill="1" applyBorder="1" applyAlignment="1">
      <alignment horizontal="center" vertical="center" wrapText="1"/>
    </xf>
    <xf numFmtId="9" fontId="0" fillId="0" borderId="21" xfId="1" applyFont="1" applyBorder="1" applyAlignment="1">
      <alignment horizontal="center" vertical="center"/>
    </xf>
    <xf numFmtId="9" fontId="0" fillId="0" borderId="21" xfId="1" applyFont="1" applyBorder="1"/>
    <xf numFmtId="0" fontId="13" fillId="4" borderId="20" xfId="0" applyFont="1" applyFill="1" applyBorder="1" applyAlignment="1">
      <alignment horizontal="center" vertical="center" wrapText="1"/>
    </xf>
    <xf numFmtId="9" fontId="15" fillId="0" borderId="1" xfId="1" applyFont="1" applyBorder="1" applyAlignment="1">
      <alignment horizontal="center" vertical="center"/>
    </xf>
    <xf numFmtId="9" fontId="15" fillId="0" borderId="1" xfId="1" applyFont="1" applyBorder="1"/>
    <xf numFmtId="9" fontId="15" fillId="0" borderId="21" xfId="1" applyFont="1" applyBorder="1" applyAlignment="1">
      <alignment horizontal="center" vertical="center"/>
    </xf>
    <xf numFmtId="9" fontId="15" fillId="0" borderId="21" xfId="1" applyFont="1" applyBorder="1"/>
    <xf numFmtId="1" fontId="11" fillId="3" borderId="3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14"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BDO new">
      <a:dk1>
        <a:sysClr val="windowText" lastClr="000000"/>
      </a:dk1>
      <a:lt1>
        <a:sysClr val="window" lastClr="FFFFFF"/>
      </a:lt1>
      <a:dk2>
        <a:srgbClr val="685040"/>
      </a:dk2>
      <a:lt2>
        <a:srgbClr val="B9ACA5"/>
      </a:lt2>
      <a:accent1>
        <a:srgbClr val="2EAFA4"/>
      </a:accent1>
      <a:accent2>
        <a:srgbClr val="98002E"/>
      </a:accent2>
      <a:accent3>
        <a:srgbClr val="F3D03E"/>
      </a:accent3>
      <a:accent4>
        <a:srgbClr val="F65275"/>
      </a:accent4>
      <a:accent5>
        <a:srgbClr val="62CAE3"/>
      </a:accent5>
      <a:accent6>
        <a:srgbClr val="ED1A3B"/>
      </a:accent6>
      <a:hlink>
        <a:srgbClr val="ED1A3B"/>
      </a:hlink>
      <a:folHlink>
        <a:srgbClr val="98002E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tabSelected="1" view="pageBreakPreview" zoomScale="60" zoomScaleNormal="85" workbookViewId="0">
      <selection activeCell="G10" sqref="G10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9" width="13.33203125" customWidth="1"/>
    <col min="10" max="10" width="16.5546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68" t="s">
        <v>104</v>
      </c>
      <c r="D1" s="68"/>
      <c r="E1" s="68"/>
      <c r="F1" s="68"/>
      <c r="G1" s="68"/>
      <c r="H1" s="68"/>
      <c r="I1" s="68"/>
      <c r="J1" s="68"/>
    </row>
    <row r="2" spans="2:11" ht="15" thickBot="1" x14ac:dyDescent="0.35">
      <c r="C2" s="68"/>
      <c r="D2" s="68"/>
      <c r="E2" s="68"/>
      <c r="F2" s="68"/>
      <c r="G2" s="68"/>
      <c r="H2" s="68"/>
      <c r="I2" s="68"/>
      <c r="J2" s="68"/>
    </row>
    <row r="3" spans="2:11" ht="18" x14ac:dyDescent="0.35">
      <c r="B3" s="66" t="s">
        <v>10</v>
      </c>
      <c r="C3" s="67"/>
      <c r="D3" s="67"/>
      <c r="E3" s="67"/>
      <c r="F3" s="9"/>
      <c r="G3" s="31" t="s">
        <v>5</v>
      </c>
      <c r="H3" s="31"/>
      <c r="I3" s="31"/>
      <c r="J3" s="31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42" customHeight="1" x14ac:dyDescent="0.3">
      <c r="B5" s="4"/>
      <c r="C5" s="30" t="s">
        <v>12</v>
      </c>
      <c r="D5" s="19" t="s">
        <v>13</v>
      </c>
      <c r="E5" s="46" t="s">
        <v>16</v>
      </c>
      <c r="F5" s="4"/>
      <c r="G5" s="30" t="s">
        <v>0</v>
      </c>
      <c r="H5" s="32" t="s">
        <v>1</v>
      </c>
      <c r="I5" s="32" t="s">
        <v>7</v>
      </c>
      <c r="J5" s="19" t="s">
        <v>2</v>
      </c>
      <c r="K5" s="51" t="s">
        <v>16</v>
      </c>
    </row>
    <row r="6" spans="2:11" ht="39.75" customHeight="1" x14ac:dyDescent="0.3">
      <c r="B6" s="4"/>
      <c r="C6" s="29" t="s">
        <v>30</v>
      </c>
      <c r="D6" s="36">
        <v>18</v>
      </c>
      <c r="E6" s="47">
        <f t="shared" ref="E6:E14" si="0">D6/$D$15</f>
        <v>0.18</v>
      </c>
      <c r="F6" s="4"/>
      <c r="G6" s="29" t="s">
        <v>44</v>
      </c>
      <c r="H6" s="38">
        <v>4</v>
      </c>
      <c r="I6" s="38">
        <v>4</v>
      </c>
      <c r="J6" s="24">
        <f t="shared" ref="J6:J15" si="1">H6*I6</f>
        <v>16</v>
      </c>
      <c r="K6" s="52">
        <f t="shared" ref="K6:K11" si="2">J6/(SUM(J$6:J$15))</f>
        <v>0.19047619047619047</v>
      </c>
    </row>
    <row r="7" spans="2:11" ht="39.75" customHeight="1" x14ac:dyDescent="0.3">
      <c r="B7" s="4"/>
      <c r="C7" s="29" t="s">
        <v>72</v>
      </c>
      <c r="D7" s="37">
        <v>14</v>
      </c>
      <c r="E7" s="47">
        <f t="shared" si="0"/>
        <v>0.14000000000000001</v>
      </c>
      <c r="F7" s="4"/>
      <c r="G7" s="29" t="s">
        <v>73</v>
      </c>
      <c r="H7" s="38">
        <v>4</v>
      </c>
      <c r="I7" s="38">
        <v>4</v>
      </c>
      <c r="J7" s="24">
        <f t="shared" si="1"/>
        <v>16</v>
      </c>
      <c r="K7" s="52">
        <f t="shared" si="2"/>
        <v>0.19047619047619047</v>
      </c>
    </row>
    <row r="8" spans="2:11" ht="39.75" customHeight="1" x14ac:dyDescent="0.3">
      <c r="B8" s="4"/>
      <c r="C8" s="29" t="s">
        <v>29</v>
      </c>
      <c r="D8" s="36">
        <v>13</v>
      </c>
      <c r="E8" s="47">
        <f t="shared" si="0"/>
        <v>0.13</v>
      </c>
      <c r="F8" s="4"/>
      <c r="G8" s="29" t="s">
        <v>46</v>
      </c>
      <c r="H8" s="38">
        <v>4</v>
      </c>
      <c r="I8" s="38">
        <v>4</v>
      </c>
      <c r="J8" s="24">
        <f t="shared" si="1"/>
        <v>16</v>
      </c>
      <c r="K8" s="52">
        <f t="shared" si="2"/>
        <v>0.19047619047619047</v>
      </c>
    </row>
    <row r="9" spans="2:11" ht="39.75" customHeight="1" x14ac:dyDescent="0.3">
      <c r="B9" s="4"/>
      <c r="C9" s="29" t="s">
        <v>33</v>
      </c>
      <c r="D9" s="37">
        <v>13</v>
      </c>
      <c r="E9" s="47">
        <f t="shared" si="0"/>
        <v>0.13</v>
      </c>
      <c r="F9" s="4"/>
      <c r="G9" s="29" t="s">
        <v>43</v>
      </c>
      <c r="H9" s="38">
        <v>3</v>
      </c>
      <c r="I9" s="38">
        <v>4</v>
      </c>
      <c r="J9" s="24">
        <f t="shared" si="1"/>
        <v>12</v>
      </c>
      <c r="K9" s="52">
        <f t="shared" si="2"/>
        <v>0.14285714285714285</v>
      </c>
    </row>
    <row r="10" spans="2:11" ht="39.75" customHeight="1" x14ac:dyDescent="0.3">
      <c r="B10" s="4"/>
      <c r="C10" s="27" t="s">
        <v>34</v>
      </c>
      <c r="D10" s="37">
        <v>11</v>
      </c>
      <c r="E10" s="47">
        <f t="shared" si="0"/>
        <v>0.11</v>
      </c>
      <c r="F10" s="4"/>
      <c r="G10" s="29" t="s">
        <v>45</v>
      </c>
      <c r="H10" s="38">
        <v>3</v>
      </c>
      <c r="I10" s="38">
        <v>4</v>
      </c>
      <c r="J10" s="24">
        <f t="shared" si="1"/>
        <v>12</v>
      </c>
      <c r="K10" s="52">
        <f t="shared" si="2"/>
        <v>0.14285714285714285</v>
      </c>
    </row>
    <row r="11" spans="2:11" ht="39.75" customHeight="1" x14ac:dyDescent="0.3">
      <c r="B11" s="4"/>
      <c r="C11" s="29" t="s">
        <v>31</v>
      </c>
      <c r="D11" s="36">
        <v>9</v>
      </c>
      <c r="E11" s="47">
        <f t="shared" si="0"/>
        <v>0.09</v>
      </c>
      <c r="F11" s="4"/>
      <c r="G11" s="29" t="s">
        <v>47</v>
      </c>
      <c r="H11" s="38">
        <v>3</v>
      </c>
      <c r="I11" s="38">
        <v>4</v>
      </c>
      <c r="J11" s="24">
        <f t="shared" si="1"/>
        <v>12</v>
      </c>
      <c r="K11" s="52">
        <f t="shared" si="2"/>
        <v>0.14285714285714285</v>
      </c>
    </row>
    <row r="12" spans="2:11" ht="39.75" customHeight="1" x14ac:dyDescent="0.3">
      <c r="B12" s="4"/>
      <c r="C12" s="27" t="s">
        <v>32</v>
      </c>
      <c r="D12" s="37">
        <v>9</v>
      </c>
      <c r="E12" s="47">
        <f t="shared" si="0"/>
        <v>0.09</v>
      </c>
      <c r="F12" s="4"/>
      <c r="G12" s="29"/>
      <c r="H12" s="33"/>
      <c r="I12" s="33"/>
      <c r="J12" s="24">
        <f t="shared" si="1"/>
        <v>0</v>
      </c>
      <c r="K12" s="53"/>
    </row>
    <row r="13" spans="2:11" ht="39.75" customHeight="1" x14ac:dyDescent="0.3">
      <c r="B13" s="4"/>
      <c r="C13" s="27" t="s">
        <v>36</v>
      </c>
      <c r="D13" s="37">
        <v>8</v>
      </c>
      <c r="E13" s="47">
        <f t="shared" si="0"/>
        <v>0.08</v>
      </c>
      <c r="F13" s="4"/>
      <c r="G13" s="29"/>
      <c r="H13" s="33"/>
      <c r="I13" s="33"/>
      <c r="J13" s="24">
        <f t="shared" si="1"/>
        <v>0</v>
      </c>
      <c r="K13" s="53"/>
    </row>
    <row r="14" spans="2:11" ht="39.75" customHeight="1" x14ac:dyDescent="0.3">
      <c r="B14" s="4"/>
      <c r="C14" s="27" t="s">
        <v>35</v>
      </c>
      <c r="D14" s="37">
        <v>5</v>
      </c>
      <c r="E14" s="47">
        <f t="shared" si="0"/>
        <v>0.05</v>
      </c>
      <c r="F14" s="4"/>
      <c r="G14" s="29"/>
      <c r="H14" s="33"/>
      <c r="I14" s="33"/>
      <c r="J14" s="24">
        <f t="shared" si="1"/>
        <v>0</v>
      </c>
      <c r="K14" s="53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48"/>
      <c r="F15" s="4"/>
      <c r="G15" s="29"/>
      <c r="H15" s="33"/>
      <c r="I15" s="33"/>
      <c r="J15" s="24">
        <f t="shared" si="1"/>
        <v>0</v>
      </c>
      <c r="K15" s="53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66" t="s">
        <v>11</v>
      </c>
      <c r="C17" s="67"/>
      <c r="D17" s="67"/>
      <c r="E17" s="67"/>
      <c r="F17" s="9"/>
      <c r="G17" s="31" t="s">
        <v>6</v>
      </c>
      <c r="H17" s="31"/>
      <c r="I17" s="31"/>
      <c r="J17" s="31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40.200000000000003" customHeight="1" x14ac:dyDescent="0.3">
      <c r="B19" s="4"/>
      <c r="C19" s="30" t="s">
        <v>28</v>
      </c>
      <c r="D19" s="19" t="s">
        <v>13</v>
      </c>
      <c r="E19" s="46" t="s">
        <v>16</v>
      </c>
      <c r="F19" s="4"/>
      <c r="G19" s="30" t="s">
        <v>8</v>
      </c>
      <c r="H19" s="32" t="s">
        <v>1</v>
      </c>
      <c r="I19" s="32" t="s">
        <v>9</v>
      </c>
      <c r="J19" s="19" t="s">
        <v>2</v>
      </c>
      <c r="K19" s="54" t="s">
        <v>16</v>
      </c>
    </row>
    <row r="20" spans="2:11" ht="29.25" customHeight="1" x14ac:dyDescent="0.3">
      <c r="B20" s="4"/>
      <c r="C20" s="26" t="s">
        <v>37</v>
      </c>
      <c r="D20" s="36">
        <v>23</v>
      </c>
      <c r="E20" s="47">
        <f t="shared" ref="E20:E26" si="3">D20/D$29</f>
        <v>0.23</v>
      </c>
      <c r="F20" s="4"/>
      <c r="G20" s="26" t="s">
        <v>50</v>
      </c>
      <c r="H20" s="38">
        <v>4</v>
      </c>
      <c r="I20" s="38">
        <v>5</v>
      </c>
      <c r="J20" s="20">
        <f t="shared" ref="J20:J30" si="4">H20*I20</f>
        <v>20</v>
      </c>
      <c r="K20" s="52">
        <f t="shared" ref="K20:K22" si="5">J20/(SUM(J$20:J$30))</f>
        <v>0.48780487804878048</v>
      </c>
    </row>
    <row r="21" spans="2:11" ht="29.25" customHeight="1" x14ac:dyDescent="0.3">
      <c r="B21" s="4"/>
      <c r="C21" s="26" t="s">
        <v>38</v>
      </c>
      <c r="D21" s="36">
        <v>21</v>
      </c>
      <c r="E21" s="47">
        <f t="shared" si="3"/>
        <v>0.21</v>
      </c>
      <c r="F21" s="4"/>
      <c r="G21" s="26" t="s">
        <v>48</v>
      </c>
      <c r="H21" s="38">
        <v>3</v>
      </c>
      <c r="I21" s="38">
        <v>4</v>
      </c>
      <c r="J21" s="20">
        <f t="shared" si="4"/>
        <v>12</v>
      </c>
      <c r="K21" s="52">
        <f t="shared" si="5"/>
        <v>0.29268292682926828</v>
      </c>
    </row>
    <row r="22" spans="2:11" ht="29.25" customHeight="1" x14ac:dyDescent="0.3">
      <c r="B22" s="4"/>
      <c r="C22" s="26" t="s">
        <v>41</v>
      </c>
      <c r="D22" s="37">
        <v>17</v>
      </c>
      <c r="E22" s="47">
        <f t="shared" si="3"/>
        <v>0.17</v>
      </c>
      <c r="F22" s="4"/>
      <c r="G22" s="26" t="s">
        <v>49</v>
      </c>
      <c r="H22" s="38">
        <v>3</v>
      </c>
      <c r="I22" s="38">
        <v>3</v>
      </c>
      <c r="J22" s="20">
        <f t="shared" si="4"/>
        <v>9</v>
      </c>
      <c r="K22" s="52">
        <f t="shared" si="5"/>
        <v>0.21951219512195122</v>
      </c>
    </row>
    <row r="23" spans="2:11" ht="29.25" customHeight="1" x14ac:dyDescent="0.3">
      <c r="B23" s="4"/>
      <c r="C23" s="26" t="s">
        <v>39</v>
      </c>
      <c r="D23" s="36">
        <v>14</v>
      </c>
      <c r="E23" s="47">
        <f t="shared" si="3"/>
        <v>0.14000000000000001</v>
      </c>
      <c r="F23" s="4"/>
      <c r="G23" s="26"/>
      <c r="H23" s="33"/>
      <c r="I23" s="33"/>
      <c r="J23" s="20">
        <f t="shared" si="4"/>
        <v>0</v>
      </c>
      <c r="K23" s="53"/>
    </row>
    <row r="24" spans="2:11" ht="29.25" customHeight="1" x14ac:dyDescent="0.3">
      <c r="B24" s="4"/>
      <c r="C24" s="26" t="s">
        <v>42</v>
      </c>
      <c r="D24" s="37">
        <v>11</v>
      </c>
      <c r="E24" s="47">
        <f t="shared" si="3"/>
        <v>0.11</v>
      </c>
      <c r="F24" s="4"/>
      <c r="G24" s="26"/>
      <c r="H24" s="33"/>
      <c r="I24" s="33"/>
      <c r="J24" s="20">
        <f t="shared" si="4"/>
        <v>0</v>
      </c>
      <c r="K24" s="53"/>
    </row>
    <row r="25" spans="2:11" ht="29.25" customHeight="1" x14ac:dyDescent="0.3">
      <c r="B25" s="4"/>
      <c r="C25" s="26" t="s">
        <v>40</v>
      </c>
      <c r="D25" s="37">
        <v>8</v>
      </c>
      <c r="E25" s="47">
        <f t="shared" si="3"/>
        <v>0.08</v>
      </c>
      <c r="F25" s="4"/>
      <c r="G25" s="26"/>
      <c r="H25" s="33"/>
      <c r="I25" s="33"/>
      <c r="J25" s="20">
        <f t="shared" si="4"/>
        <v>0</v>
      </c>
      <c r="K25" s="53"/>
    </row>
    <row r="26" spans="2:11" ht="29.25" customHeight="1" x14ac:dyDescent="0.3">
      <c r="B26" s="4"/>
      <c r="C26" s="26" t="s">
        <v>74</v>
      </c>
      <c r="D26" s="37">
        <v>6</v>
      </c>
      <c r="E26" s="47">
        <f t="shared" si="3"/>
        <v>0.06</v>
      </c>
      <c r="F26" s="4"/>
      <c r="G26" s="26"/>
      <c r="H26" s="33"/>
      <c r="I26" s="33"/>
      <c r="J26" s="20">
        <f t="shared" si="4"/>
        <v>0</v>
      </c>
      <c r="K26" s="53"/>
    </row>
    <row r="27" spans="2:11" ht="29.25" customHeight="1" x14ac:dyDescent="0.3">
      <c r="B27" s="4"/>
      <c r="C27" s="26"/>
      <c r="D27" s="25"/>
      <c r="E27" s="49"/>
      <c r="F27" s="4"/>
      <c r="G27" s="26"/>
      <c r="H27" s="33"/>
      <c r="I27" s="33"/>
      <c r="J27" s="20">
        <f t="shared" si="4"/>
        <v>0</v>
      </c>
      <c r="K27" s="53"/>
    </row>
    <row r="28" spans="2:11" ht="29.25" customHeight="1" x14ac:dyDescent="0.3">
      <c r="B28" s="4"/>
      <c r="C28" s="26"/>
      <c r="D28" s="25"/>
      <c r="E28" s="49"/>
      <c r="F28" s="4"/>
      <c r="G28" s="26"/>
      <c r="H28" s="33"/>
      <c r="I28" s="33"/>
      <c r="J28" s="20">
        <f t="shared" si="4"/>
        <v>0</v>
      </c>
      <c r="K28" s="53"/>
    </row>
    <row r="29" spans="2:11" ht="29.25" customHeight="1" x14ac:dyDescent="0.3">
      <c r="B29" s="4"/>
      <c r="C29" s="21" t="s">
        <v>14</v>
      </c>
      <c r="D29" s="22">
        <f>SUM(D20:D28)</f>
        <v>100</v>
      </c>
      <c r="E29" s="50"/>
      <c r="F29" s="4"/>
      <c r="G29" s="26"/>
      <c r="H29" s="33"/>
      <c r="I29" s="33"/>
      <c r="J29" s="20">
        <f t="shared" si="4"/>
        <v>0</v>
      </c>
      <c r="K29" s="53"/>
    </row>
    <row r="30" spans="2:11" ht="29.25" customHeight="1" x14ac:dyDescent="0.3">
      <c r="B30" s="4"/>
      <c r="F30" s="4"/>
      <c r="G30" s="26"/>
      <c r="H30" s="33"/>
      <c r="I30" s="33"/>
      <c r="J30" s="20">
        <f t="shared" si="4"/>
        <v>0</v>
      </c>
      <c r="K30" s="53"/>
    </row>
    <row r="31" spans="2:11" ht="28.5" customHeight="1" thickBot="1" x14ac:dyDescent="0.35">
      <c r="B31" s="6"/>
      <c r="C31" s="7"/>
      <c r="D31" s="7"/>
      <c r="E31" s="7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60" t="s">
        <v>15</v>
      </c>
      <c r="D34" s="61"/>
      <c r="E34" s="5"/>
      <c r="F34" s="3"/>
      <c r="G34" s="1" t="s">
        <v>4</v>
      </c>
      <c r="H34" s="74" t="s">
        <v>1</v>
      </c>
      <c r="I34" s="74"/>
      <c r="J34" s="74"/>
      <c r="K34" s="5"/>
    </row>
    <row r="35" spans="2:11" ht="15" x14ac:dyDescent="0.3">
      <c r="B35" s="4"/>
      <c r="C35" s="62"/>
      <c r="D35" s="63"/>
      <c r="E35" s="5"/>
      <c r="F35" s="3"/>
      <c r="G35" s="28">
        <v>1</v>
      </c>
      <c r="H35" s="75" t="s">
        <v>17</v>
      </c>
      <c r="I35" s="75"/>
      <c r="J35" s="75"/>
      <c r="K35" s="5"/>
    </row>
    <row r="36" spans="2:11" ht="15" x14ac:dyDescent="0.3">
      <c r="B36" s="4"/>
      <c r="C36" s="62"/>
      <c r="D36" s="63"/>
      <c r="E36" s="5"/>
      <c r="F36" s="3"/>
      <c r="G36" s="28">
        <v>2</v>
      </c>
      <c r="H36" s="75" t="s">
        <v>18</v>
      </c>
      <c r="I36" s="75"/>
      <c r="J36" s="75"/>
      <c r="K36" s="5"/>
    </row>
    <row r="37" spans="2:11" ht="15" x14ac:dyDescent="0.3">
      <c r="B37" s="4"/>
      <c r="C37" s="62"/>
      <c r="D37" s="63"/>
      <c r="E37" s="5"/>
      <c r="F37" s="3"/>
      <c r="G37" s="28">
        <v>3</v>
      </c>
      <c r="H37" s="75" t="s">
        <v>19</v>
      </c>
      <c r="I37" s="75"/>
      <c r="J37" s="75"/>
      <c r="K37" s="5"/>
    </row>
    <row r="38" spans="2:11" ht="15" x14ac:dyDescent="0.3">
      <c r="B38" s="4"/>
      <c r="C38" s="62"/>
      <c r="D38" s="63"/>
      <c r="E38" s="5"/>
      <c r="F38" s="3"/>
      <c r="G38" s="28">
        <v>4</v>
      </c>
      <c r="H38" s="75" t="s">
        <v>20</v>
      </c>
      <c r="I38" s="75"/>
      <c r="J38" s="75"/>
      <c r="K38" s="5"/>
    </row>
    <row r="39" spans="2:11" ht="27" customHeight="1" x14ac:dyDescent="0.3">
      <c r="B39" s="4"/>
      <c r="C39" s="62"/>
      <c r="D39" s="63"/>
      <c r="E39" s="5"/>
      <c r="F39" s="3"/>
      <c r="G39" s="28">
        <v>5</v>
      </c>
      <c r="H39" s="73" t="s">
        <v>21</v>
      </c>
      <c r="I39" s="73"/>
      <c r="J39" s="73"/>
      <c r="K39" s="5"/>
    </row>
    <row r="40" spans="2:11" x14ac:dyDescent="0.3">
      <c r="B40" s="4"/>
      <c r="C40" s="62"/>
      <c r="D40" s="63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62"/>
      <c r="D41" s="63"/>
      <c r="E41" s="5"/>
      <c r="F41" s="3"/>
      <c r="G41" s="1" t="s">
        <v>4</v>
      </c>
      <c r="H41" s="69" t="s">
        <v>22</v>
      </c>
      <c r="I41" s="70"/>
      <c r="J41" s="3"/>
      <c r="K41" s="5"/>
    </row>
    <row r="42" spans="2:11" ht="15" x14ac:dyDescent="0.3">
      <c r="B42" s="4"/>
      <c r="C42" s="62"/>
      <c r="D42" s="63"/>
      <c r="E42" s="5"/>
      <c r="F42" s="3"/>
      <c r="G42" s="28">
        <v>1</v>
      </c>
      <c r="H42" s="71" t="s">
        <v>23</v>
      </c>
      <c r="I42" s="72"/>
      <c r="J42" s="3"/>
      <c r="K42" s="5"/>
    </row>
    <row r="43" spans="2:11" ht="15" x14ac:dyDescent="0.3">
      <c r="B43" s="4"/>
      <c r="C43" s="62"/>
      <c r="D43" s="63"/>
      <c r="E43" s="5"/>
      <c r="F43" s="3"/>
      <c r="G43" s="28">
        <v>2</v>
      </c>
      <c r="H43" s="71" t="s">
        <v>24</v>
      </c>
      <c r="I43" s="72"/>
      <c r="J43" s="3"/>
      <c r="K43" s="5"/>
    </row>
    <row r="44" spans="2:11" ht="15" x14ac:dyDescent="0.3">
      <c r="B44" s="4"/>
      <c r="C44" s="62"/>
      <c r="D44" s="63"/>
      <c r="E44" s="5"/>
      <c r="F44" s="3"/>
      <c r="G44" s="28">
        <v>3</v>
      </c>
      <c r="H44" s="71" t="s">
        <v>25</v>
      </c>
      <c r="I44" s="72"/>
      <c r="J44" s="3"/>
      <c r="K44" s="5"/>
    </row>
    <row r="45" spans="2:11" ht="15" x14ac:dyDescent="0.3">
      <c r="B45" s="4"/>
      <c r="C45" s="62"/>
      <c r="D45" s="63"/>
      <c r="E45" s="5"/>
      <c r="F45" s="3"/>
      <c r="G45" s="28">
        <v>4</v>
      </c>
      <c r="H45" s="71" t="s">
        <v>26</v>
      </c>
      <c r="I45" s="72"/>
      <c r="J45" s="3"/>
      <c r="K45" s="5"/>
    </row>
    <row r="46" spans="2:11" ht="15" x14ac:dyDescent="0.3">
      <c r="B46" s="4"/>
      <c r="C46" s="64"/>
      <c r="D46" s="65"/>
      <c r="E46" s="5"/>
      <c r="F46" s="3"/>
      <c r="G46" s="28">
        <v>5</v>
      </c>
      <c r="H46" s="71" t="s">
        <v>27</v>
      </c>
      <c r="I46" s="7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K19"/>
    </sortState>
  </autoFilter>
  <mergeCells count="16">
    <mergeCell ref="C34:D46"/>
    <mergeCell ref="B17:E17"/>
    <mergeCell ref="C1:J2"/>
    <mergeCell ref="B3:E3"/>
    <mergeCell ref="H41:I41"/>
    <mergeCell ref="H42:I42"/>
    <mergeCell ref="H43:I43"/>
    <mergeCell ref="H44:I44"/>
    <mergeCell ref="H45:I45"/>
    <mergeCell ref="H46:I46"/>
    <mergeCell ref="H39:J39"/>
    <mergeCell ref="H34:J34"/>
    <mergeCell ref="H35:J35"/>
    <mergeCell ref="H36:J36"/>
    <mergeCell ref="H37:J37"/>
    <mergeCell ref="H38:J38"/>
  </mergeCells>
  <conditionalFormatting sqref="J6:J15">
    <cfRule type="cellIs" dxfId="13" priority="10" stopIfTrue="1" operator="equal">
      <formula>0</formula>
    </cfRule>
  </conditionalFormatting>
  <conditionalFormatting sqref="J20:J30">
    <cfRule type="cellIs" dxfId="12" priority="9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view="pageBreakPreview" topLeftCell="A4" zoomScale="60" zoomScaleNormal="85" workbookViewId="0">
      <selection activeCell="H29" sqref="H29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9" width="13.33203125" customWidth="1"/>
    <col min="10" max="10" width="16.5546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68" t="s">
        <v>105</v>
      </c>
      <c r="D1" s="68"/>
      <c r="E1" s="68"/>
      <c r="F1" s="68"/>
      <c r="G1" s="68"/>
      <c r="H1" s="68"/>
      <c r="I1" s="68"/>
      <c r="J1" s="68"/>
    </row>
    <row r="2" spans="2:11" ht="15" thickBot="1" x14ac:dyDescent="0.35">
      <c r="C2" s="68"/>
      <c r="D2" s="68"/>
      <c r="E2" s="68"/>
      <c r="F2" s="68"/>
      <c r="G2" s="68"/>
      <c r="H2" s="68"/>
      <c r="I2" s="68"/>
      <c r="J2" s="68"/>
    </row>
    <row r="3" spans="2:11" ht="18" x14ac:dyDescent="0.35">
      <c r="B3" s="66" t="s">
        <v>10</v>
      </c>
      <c r="C3" s="67"/>
      <c r="D3" s="67"/>
      <c r="E3" s="67"/>
      <c r="F3" s="9"/>
      <c r="G3" s="31" t="s">
        <v>5</v>
      </c>
      <c r="H3" s="31"/>
      <c r="I3" s="31"/>
      <c r="J3" s="31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40.799999999999997" customHeight="1" x14ac:dyDescent="0.3">
      <c r="B5" s="4"/>
      <c r="C5" s="30" t="s">
        <v>12</v>
      </c>
      <c r="D5" s="19" t="s">
        <v>13</v>
      </c>
      <c r="E5" s="46" t="s">
        <v>16</v>
      </c>
      <c r="F5" s="4"/>
      <c r="G5" s="30" t="s">
        <v>0</v>
      </c>
      <c r="H5" s="32" t="s">
        <v>1</v>
      </c>
      <c r="I5" s="32" t="s">
        <v>7</v>
      </c>
      <c r="J5" s="19" t="s">
        <v>2</v>
      </c>
      <c r="K5" s="51" t="s">
        <v>16</v>
      </c>
    </row>
    <row r="6" spans="2:11" ht="48.75" customHeight="1" x14ac:dyDescent="0.3">
      <c r="B6" s="4"/>
      <c r="C6" s="29" t="s">
        <v>54</v>
      </c>
      <c r="D6" s="37">
        <v>32</v>
      </c>
      <c r="E6" s="47">
        <f t="shared" ref="E6:E9" si="0">D6/D$15</f>
        <v>0.32</v>
      </c>
      <c r="F6" s="4"/>
      <c r="G6" s="29" t="s">
        <v>61</v>
      </c>
      <c r="H6" s="38">
        <v>3</v>
      </c>
      <c r="I6" s="38">
        <v>4</v>
      </c>
      <c r="J6" s="24">
        <f t="shared" ref="J6:J15" si="1">H6*I6</f>
        <v>12</v>
      </c>
      <c r="K6" s="52">
        <f t="shared" ref="K6:K13" si="2">J6/(SUM(J$6:J$15))</f>
        <v>0.15384615384615385</v>
      </c>
    </row>
    <row r="7" spans="2:11" ht="48.75" customHeight="1" x14ac:dyDescent="0.3">
      <c r="B7" s="4"/>
      <c r="C7" s="29" t="s">
        <v>51</v>
      </c>
      <c r="D7" s="37">
        <v>28</v>
      </c>
      <c r="E7" s="47">
        <f t="shared" si="0"/>
        <v>0.28000000000000003</v>
      </c>
      <c r="F7" s="4"/>
      <c r="G7" s="29" t="s">
        <v>64</v>
      </c>
      <c r="H7" s="38">
        <v>3</v>
      </c>
      <c r="I7" s="38">
        <v>4</v>
      </c>
      <c r="J7" s="24">
        <f t="shared" si="1"/>
        <v>12</v>
      </c>
      <c r="K7" s="52">
        <f t="shared" si="2"/>
        <v>0.15384615384615385</v>
      </c>
    </row>
    <row r="8" spans="2:11" ht="48.75" customHeight="1" x14ac:dyDescent="0.3">
      <c r="B8" s="4"/>
      <c r="C8" s="29" t="s">
        <v>52</v>
      </c>
      <c r="D8" s="37">
        <v>24</v>
      </c>
      <c r="E8" s="47">
        <f t="shared" si="0"/>
        <v>0.24</v>
      </c>
      <c r="F8" s="4"/>
      <c r="G8" s="29" t="s">
        <v>76</v>
      </c>
      <c r="H8" s="38">
        <v>3</v>
      </c>
      <c r="I8" s="38">
        <v>4</v>
      </c>
      <c r="J8" s="24">
        <f t="shared" si="1"/>
        <v>12</v>
      </c>
      <c r="K8" s="52">
        <f t="shared" si="2"/>
        <v>0.15384615384615385</v>
      </c>
    </row>
    <row r="9" spans="2:11" ht="48.75" customHeight="1" x14ac:dyDescent="0.3">
      <c r="B9" s="4"/>
      <c r="C9" s="29" t="s">
        <v>53</v>
      </c>
      <c r="D9" s="37">
        <v>16</v>
      </c>
      <c r="E9" s="47">
        <f t="shared" si="0"/>
        <v>0.16</v>
      </c>
      <c r="F9" s="4"/>
      <c r="G9" s="45" t="s">
        <v>103</v>
      </c>
      <c r="H9" s="38">
        <v>3</v>
      </c>
      <c r="I9" s="38">
        <v>3</v>
      </c>
      <c r="J9" s="24">
        <f t="shared" si="1"/>
        <v>9</v>
      </c>
      <c r="K9" s="52">
        <f t="shared" si="2"/>
        <v>0.11538461538461539</v>
      </c>
    </row>
    <row r="10" spans="2:11" ht="48.75" customHeight="1" x14ac:dyDescent="0.3">
      <c r="B10" s="4"/>
      <c r="C10" s="29"/>
      <c r="D10" s="25"/>
      <c r="E10" s="47"/>
      <c r="F10" s="4"/>
      <c r="G10" s="29" t="s">
        <v>62</v>
      </c>
      <c r="H10" s="38">
        <v>3</v>
      </c>
      <c r="I10" s="38">
        <v>3</v>
      </c>
      <c r="J10" s="24">
        <f t="shared" si="1"/>
        <v>9</v>
      </c>
      <c r="K10" s="52">
        <f t="shared" si="2"/>
        <v>0.11538461538461539</v>
      </c>
    </row>
    <row r="11" spans="2:11" ht="48.75" customHeight="1" x14ac:dyDescent="0.3">
      <c r="B11" s="4"/>
      <c r="C11" s="29"/>
      <c r="D11" s="25"/>
      <c r="E11" s="47"/>
      <c r="F11" s="4"/>
      <c r="G11" s="29" t="s">
        <v>65</v>
      </c>
      <c r="H11" s="38">
        <v>3</v>
      </c>
      <c r="I11" s="38">
        <v>3</v>
      </c>
      <c r="J11" s="24">
        <f t="shared" si="1"/>
        <v>9</v>
      </c>
      <c r="K11" s="52">
        <f t="shared" si="2"/>
        <v>0.11538461538461539</v>
      </c>
    </row>
    <row r="12" spans="2:11" ht="48.75" customHeight="1" x14ac:dyDescent="0.3">
      <c r="B12" s="4"/>
      <c r="C12" s="29"/>
      <c r="D12" s="25"/>
      <c r="E12" s="47"/>
      <c r="F12" s="4"/>
      <c r="G12" s="29" t="s">
        <v>66</v>
      </c>
      <c r="H12" s="38">
        <v>3</v>
      </c>
      <c r="I12" s="38">
        <v>3</v>
      </c>
      <c r="J12" s="24">
        <f t="shared" si="1"/>
        <v>9</v>
      </c>
      <c r="K12" s="52">
        <f t="shared" si="2"/>
        <v>0.11538461538461539</v>
      </c>
    </row>
    <row r="13" spans="2:11" ht="48.75" customHeight="1" x14ac:dyDescent="0.3">
      <c r="B13" s="4"/>
      <c r="C13" s="29"/>
      <c r="D13" s="25"/>
      <c r="E13" s="47"/>
      <c r="F13" s="4"/>
      <c r="G13" s="27" t="s">
        <v>63</v>
      </c>
      <c r="H13" s="38">
        <v>2</v>
      </c>
      <c r="I13" s="38">
        <v>3</v>
      </c>
      <c r="J13" s="24">
        <f t="shared" si="1"/>
        <v>6</v>
      </c>
      <c r="K13" s="52">
        <f t="shared" si="2"/>
        <v>7.6923076923076927E-2</v>
      </c>
    </row>
    <row r="14" spans="2:11" ht="39.75" customHeight="1" x14ac:dyDescent="0.3">
      <c r="B14" s="4"/>
      <c r="C14" s="29"/>
      <c r="D14" s="25"/>
      <c r="E14" s="47"/>
      <c r="F14" s="4"/>
      <c r="G14" s="29"/>
      <c r="H14" s="33"/>
      <c r="I14" s="33"/>
      <c r="J14" s="24">
        <f t="shared" si="1"/>
        <v>0</v>
      </c>
      <c r="K14" s="53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3"/>
      <c r="F15" s="4"/>
      <c r="G15" s="29"/>
      <c r="H15" s="33"/>
      <c r="I15" s="33"/>
      <c r="J15" s="24">
        <f t="shared" si="1"/>
        <v>0</v>
      </c>
      <c r="K15" s="53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66" t="s">
        <v>11</v>
      </c>
      <c r="C17" s="67"/>
      <c r="D17" s="67"/>
      <c r="E17" s="67"/>
      <c r="F17" s="9"/>
      <c r="G17" s="31" t="s">
        <v>6</v>
      </c>
      <c r="H17" s="31"/>
      <c r="I17" s="31"/>
      <c r="J17" s="31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39" customHeight="1" x14ac:dyDescent="0.3">
      <c r="B19" s="4"/>
      <c r="C19" s="30" t="s">
        <v>28</v>
      </c>
      <c r="D19" s="19" t="s">
        <v>13</v>
      </c>
      <c r="E19" s="46" t="s">
        <v>16</v>
      </c>
      <c r="F19" s="4"/>
      <c r="G19" s="30" t="s">
        <v>8</v>
      </c>
      <c r="H19" s="32" t="s">
        <v>1</v>
      </c>
      <c r="I19" s="32" t="s">
        <v>9</v>
      </c>
      <c r="J19" s="19" t="s">
        <v>2</v>
      </c>
      <c r="K19" s="54" t="s">
        <v>16</v>
      </c>
    </row>
    <row r="20" spans="2:11" ht="29.25" customHeight="1" x14ac:dyDescent="0.3">
      <c r="B20" s="4"/>
      <c r="C20" s="26" t="s">
        <v>56</v>
      </c>
      <c r="D20" s="37">
        <v>25</v>
      </c>
      <c r="E20" s="47">
        <f t="shared" ref="E20:E26" si="3">D20/D$29</f>
        <v>0.25</v>
      </c>
      <c r="F20" s="4"/>
      <c r="G20" s="26" t="s">
        <v>77</v>
      </c>
      <c r="H20" s="39">
        <v>5</v>
      </c>
      <c r="I20" s="39">
        <v>5</v>
      </c>
      <c r="J20" s="20">
        <f t="shared" ref="J20:J30" si="4">H20*I20</f>
        <v>25</v>
      </c>
      <c r="K20" s="53">
        <f t="shared" ref="K20:K25" si="5">J20/(SUM(J$20:J$30))</f>
        <v>0.29069767441860467</v>
      </c>
    </row>
    <row r="21" spans="2:11" ht="29.25" customHeight="1" x14ac:dyDescent="0.3">
      <c r="B21" s="4"/>
      <c r="C21" s="26" t="s">
        <v>58</v>
      </c>
      <c r="D21" s="37">
        <v>18</v>
      </c>
      <c r="E21" s="47">
        <f t="shared" si="3"/>
        <v>0.18</v>
      </c>
      <c r="F21" s="4"/>
      <c r="G21" s="26" t="s">
        <v>70</v>
      </c>
      <c r="H21" s="39">
        <v>4</v>
      </c>
      <c r="I21" s="39">
        <v>4</v>
      </c>
      <c r="J21" s="20">
        <f t="shared" si="4"/>
        <v>16</v>
      </c>
      <c r="K21" s="53">
        <f t="shared" si="5"/>
        <v>0.18604651162790697</v>
      </c>
    </row>
    <row r="22" spans="2:11" ht="29.25" customHeight="1" x14ac:dyDescent="0.3">
      <c r="B22" s="4"/>
      <c r="C22" s="26" t="s">
        <v>59</v>
      </c>
      <c r="D22" s="37">
        <v>17</v>
      </c>
      <c r="E22" s="47">
        <f t="shared" si="3"/>
        <v>0.17</v>
      </c>
      <c r="F22" s="4"/>
      <c r="G22" s="26" t="s">
        <v>67</v>
      </c>
      <c r="H22" s="39">
        <v>3</v>
      </c>
      <c r="I22" s="39">
        <v>4</v>
      </c>
      <c r="J22" s="20">
        <f t="shared" si="4"/>
        <v>12</v>
      </c>
      <c r="K22" s="53">
        <f t="shared" si="5"/>
        <v>0.13953488372093023</v>
      </c>
    </row>
    <row r="23" spans="2:11" ht="29.25" customHeight="1" x14ac:dyDescent="0.3">
      <c r="B23" s="4"/>
      <c r="C23" s="26" t="s">
        <v>57</v>
      </c>
      <c r="D23" s="37">
        <v>13</v>
      </c>
      <c r="E23" s="47">
        <f t="shared" si="3"/>
        <v>0.13</v>
      </c>
      <c r="F23" s="4"/>
      <c r="G23" s="26" t="s">
        <v>68</v>
      </c>
      <c r="H23" s="39">
        <v>3</v>
      </c>
      <c r="I23" s="39">
        <v>4</v>
      </c>
      <c r="J23" s="20">
        <f t="shared" si="4"/>
        <v>12</v>
      </c>
      <c r="K23" s="53">
        <f t="shared" si="5"/>
        <v>0.13953488372093023</v>
      </c>
    </row>
    <row r="24" spans="2:11" ht="29.25" customHeight="1" x14ac:dyDescent="0.3">
      <c r="B24" s="4"/>
      <c r="C24" s="26" t="s">
        <v>55</v>
      </c>
      <c r="D24" s="37">
        <v>12</v>
      </c>
      <c r="E24" s="47">
        <f t="shared" si="3"/>
        <v>0.12</v>
      </c>
      <c r="F24" s="4"/>
      <c r="G24" s="26" t="s">
        <v>71</v>
      </c>
      <c r="H24" s="39">
        <v>4</v>
      </c>
      <c r="I24" s="39">
        <v>3</v>
      </c>
      <c r="J24" s="20">
        <f t="shared" si="4"/>
        <v>12</v>
      </c>
      <c r="K24" s="53">
        <f t="shared" si="5"/>
        <v>0.13953488372093023</v>
      </c>
    </row>
    <row r="25" spans="2:11" ht="29.25" customHeight="1" x14ac:dyDescent="0.3">
      <c r="B25" s="4"/>
      <c r="C25" s="26" t="s">
        <v>60</v>
      </c>
      <c r="D25" s="37">
        <v>11</v>
      </c>
      <c r="E25" s="47">
        <f t="shared" si="3"/>
        <v>0.11</v>
      </c>
      <c r="F25" s="4"/>
      <c r="G25" s="26" t="s">
        <v>69</v>
      </c>
      <c r="H25" s="39">
        <v>3</v>
      </c>
      <c r="I25" s="39">
        <v>3</v>
      </c>
      <c r="J25" s="20">
        <f t="shared" si="4"/>
        <v>9</v>
      </c>
      <c r="K25" s="53">
        <f t="shared" si="5"/>
        <v>0.10465116279069768</v>
      </c>
    </row>
    <row r="26" spans="2:11" ht="29.25" customHeight="1" x14ac:dyDescent="0.3">
      <c r="B26" s="4"/>
      <c r="C26" s="26" t="s">
        <v>75</v>
      </c>
      <c r="D26" s="37">
        <v>4</v>
      </c>
      <c r="E26" s="47">
        <f t="shared" si="3"/>
        <v>0.04</v>
      </c>
      <c r="F26" s="4"/>
      <c r="G26" s="26"/>
      <c r="H26" s="33"/>
      <c r="I26" s="33"/>
      <c r="J26" s="20">
        <f t="shared" si="4"/>
        <v>0</v>
      </c>
      <c r="K26" s="53"/>
    </row>
    <row r="27" spans="2:11" ht="29.25" customHeight="1" x14ac:dyDescent="0.3">
      <c r="B27" s="4"/>
      <c r="C27" s="26"/>
      <c r="D27" s="25"/>
      <c r="E27" s="49"/>
      <c r="F27" s="4"/>
      <c r="G27" s="26"/>
      <c r="H27" s="33"/>
      <c r="I27" s="33"/>
      <c r="J27" s="20">
        <f t="shared" si="4"/>
        <v>0</v>
      </c>
      <c r="K27" s="53"/>
    </row>
    <row r="28" spans="2:11" ht="29.25" customHeight="1" x14ac:dyDescent="0.3">
      <c r="B28" s="4"/>
      <c r="C28" s="26"/>
      <c r="D28" s="25"/>
      <c r="E28" s="49"/>
      <c r="F28" s="4"/>
      <c r="G28" s="26"/>
      <c r="H28" s="33"/>
      <c r="I28" s="33"/>
      <c r="J28" s="20">
        <f t="shared" si="4"/>
        <v>0</v>
      </c>
      <c r="K28" s="53"/>
    </row>
    <row r="29" spans="2:11" ht="29.25" customHeight="1" x14ac:dyDescent="0.3">
      <c r="B29" s="4"/>
      <c r="C29" s="21" t="s">
        <v>14</v>
      </c>
      <c r="D29" s="22">
        <f>SUM(D20:D28)</f>
        <v>100</v>
      </c>
      <c r="E29" s="3"/>
      <c r="F29" s="4"/>
      <c r="G29" s="26"/>
      <c r="H29" s="33"/>
      <c r="I29" s="33"/>
      <c r="J29" s="20">
        <f t="shared" si="4"/>
        <v>0</v>
      </c>
      <c r="K29" s="53"/>
    </row>
    <row r="30" spans="2:11" ht="29.25" customHeight="1" x14ac:dyDescent="0.3">
      <c r="B30" s="4"/>
      <c r="F30" s="4"/>
      <c r="G30" s="26"/>
      <c r="H30" s="33"/>
      <c r="I30" s="33"/>
      <c r="J30" s="20">
        <f t="shared" si="4"/>
        <v>0</v>
      </c>
      <c r="K30" s="53"/>
    </row>
    <row r="31" spans="2:11" ht="28.5" customHeight="1" thickBot="1" x14ac:dyDescent="0.35">
      <c r="B31" s="6"/>
      <c r="C31" s="7"/>
      <c r="D31" s="7"/>
      <c r="E31" s="7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60" t="s">
        <v>15</v>
      </c>
      <c r="D34" s="61"/>
      <c r="E34" s="5"/>
      <c r="F34" s="3"/>
      <c r="G34" s="1" t="s">
        <v>4</v>
      </c>
      <c r="H34" s="74" t="s">
        <v>1</v>
      </c>
      <c r="I34" s="74"/>
      <c r="J34" s="74"/>
      <c r="K34" s="5"/>
    </row>
    <row r="35" spans="2:11" ht="15" x14ac:dyDescent="0.3">
      <c r="B35" s="4"/>
      <c r="C35" s="62"/>
      <c r="D35" s="63"/>
      <c r="E35" s="5"/>
      <c r="F35" s="3"/>
      <c r="G35" s="34">
        <v>1</v>
      </c>
      <c r="H35" s="75" t="s">
        <v>17</v>
      </c>
      <c r="I35" s="75"/>
      <c r="J35" s="75"/>
      <c r="K35" s="5"/>
    </row>
    <row r="36" spans="2:11" ht="15" x14ac:dyDescent="0.3">
      <c r="B36" s="4"/>
      <c r="C36" s="62"/>
      <c r="D36" s="63"/>
      <c r="E36" s="5"/>
      <c r="F36" s="3"/>
      <c r="G36" s="34">
        <v>2</v>
      </c>
      <c r="H36" s="75" t="s">
        <v>18</v>
      </c>
      <c r="I36" s="75"/>
      <c r="J36" s="75"/>
      <c r="K36" s="5"/>
    </row>
    <row r="37" spans="2:11" ht="15" x14ac:dyDescent="0.3">
      <c r="B37" s="4"/>
      <c r="C37" s="62"/>
      <c r="D37" s="63"/>
      <c r="E37" s="5"/>
      <c r="F37" s="3"/>
      <c r="G37" s="34">
        <v>3</v>
      </c>
      <c r="H37" s="75" t="s">
        <v>19</v>
      </c>
      <c r="I37" s="75"/>
      <c r="J37" s="75"/>
      <c r="K37" s="5"/>
    </row>
    <row r="38" spans="2:11" ht="15" x14ac:dyDescent="0.3">
      <c r="B38" s="4"/>
      <c r="C38" s="62"/>
      <c r="D38" s="63"/>
      <c r="E38" s="5"/>
      <c r="F38" s="3"/>
      <c r="G38" s="34">
        <v>4</v>
      </c>
      <c r="H38" s="75" t="s">
        <v>20</v>
      </c>
      <c r="I38" s="75"/>
      <c r="J38" s="75"/>
      <c r="K38" s="5"/>
    </row>
    <row r="39" spans="2:11" ht="27" customHeight="1" x14ac:dyDescent="0.3">
      <c r="B39" s="4"/>
      <c r="C39" s="62"/>
      <c r="D39" s="63"/>
      <c r="E39" s="5"/>
      <c r="F39" s="3"/>
      <c r="G39" s="34">
        <v>5</v>
      </c>
      <c r="H39" s="73" t="s">
        <v>21</v>
      </c>
      <c r="I39" s="73"/>
      <c r="J39" s="73"/>
      <c r="K39" s="5"/>
    </row>
    <row r="40" spans="2:11" x14ac:dyDescent="0.3">
      <c r="B40" s="4"/>
      <c r="C40" s="62"/>
      <c r="D40" s="63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62"/>
      <c r="D41" s="63"/>
      <c r="E41" s="5"/>
      <c r="F41" s="3"/>
      <c r="G41" s="1" t="s">
        <v>4</v>
      </c>
      <c r="H41" s="69" t="s">
        <v>22</v>
      </c>
      <c r="I41" s="70"/>
      <c r="J41" s="3"/>
      <c r="K41" s="5"/>
    </row>
    <row r="42" spans="2:11" ht="15" x14ac:dyDescent="0.3">
      <c r="B42" s="4"/>
      <c r="C42" s="62"/>
      <c r="D42" s="63"/>
      <c r="E42" s="5"/>
      <c r="F42" s="3"/>
      <c r="G42" s="34">
        <v>1</v>
      </c>
      <c r="H42" s="71" t="s">
        <v>23</v>
      </c>
      <c r="I42" s="72"/>
      <c r="J42" s="3"/>
      <c r="K42" s="5"/>
    </row>
    <row r="43" spans="2:11" ht="15" x14ac:dyDescent="0.3">
      <c r="B43" s="4"/>
      <c r="C43" s="62"/>
      <c r="D43" s="63"/>
      <c r="E43" s="5"/>
      <c r="F43" s="3"/>
      <c r="G43" s="34">
        <v>2</v>
      </c>
      <c r="H43" s="71" t="s">
        <v>24</v>
      </c>
      <c r="I43" s="72"/>
      <c r="J43" s="3"/>
      <c r="K43" s="5"/>
    </row>
    <row r="44" spans="2:11" ht="15" x14ac:dyDescent="0.3">
      <c r="B44" s="4"/>
      <c r="C44" s="62"/>
      <c r="D44" s="63"/>
      <c r="E44" s="5"/>
      <c r="F44" s="3"/>
      <c r="G44" s="34">
        <v>3</v>
      </c>
      <c r="H44" s="71" t="s">
        <v>25</v>
      </c>
      <c r="I44" s="72"/>
      <c r="J44" s="3"/>
      <c r="K44" s="5"/>
    </row>
    <row r="45" spans="2:11" ht="15" x14ac:dyDescent="0.3">
      <c r="B45" s="4"/>
      <c r="C45" s="62"/>
      <c r="D45" s="63"/>
      <c r="E45" s="5"/>
      <c r="F45" s="3"/>
      <c r="G45" s="34">
        <v>4</v>
      </c>
      <c r="H45" s="71" t="s">
        <v>26</v>
      </c>
      <c r="I45" s="72"/>
      <c r="J45" s="3"/>
      <c r="K45" s="5"/>
    </row>
    <row r="46" spans="2:11" ht="15" x14ac:dyDescent="0.3">
      <c r="B46" s="4"/>
      <c r="C46" s="64"/>
      <c r="D46" s="65"/>
      <c r="E46" s="5"/>
      <c r="F46" s="3"/>
      <c r="G46" s="34">
        <v>5</v>
      </c>
      <c r="H46" s="71" t="s">
        <v>27</v>
      </c>
      <c r="I46" s="7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J19"/>
    </sortState>
  </autoFilter>
  <mergeCells count="16">
    <mergeCell ref="H46:I46"/>
    <mergeCell ref="C1:J2"/>
    <mergeCell ref="B3:E3"/>
    <mergeCell ref="B17:E17"/>
    <mergeCell ref="C34:D46"/>
    <mergeCell ref="H34:J34"/>
    <mergeCell ref="H35:J35"/>
    <mergeCell ref="H36:J36"/>
    <mergeCell ref="H37:J37"/>
    <mergeCell ref="H38:J38"/>
    <mergeCell ref="H39:J39"/>
    <mergeCell ref="H41:I41"/>
    <mergeCell ref="H42:I42"/>
    <mergeCell ref="H43:I43"/>
    <mergeCell ref="H44:I44"/>
    <mergeCell ref="H45:I45"/>
  </mergeCells>
  <conditionalFormatting sqref="J6:J15">
    <cfRule type="cellIs" dxfId="11" priority="6" stopIfTrue="1" operator="equal">
      <formula>0</formula>
    </cfRule>
  </conditionalFormatting>
  <conditionalFormatting sqref="J20:J30">
    <cfRule type="cellIs" dxfId="10" priority="5" stopIfTrue="1" operator="equal">
      <formula>0</formula>
    </cfRule>
  </conditionalFormatting>
  <conditionalFormatting sqref="D15">
    <cfRule type="cellIs" dxfId="9" priority="3" operator="greaterThan">
      <formula>100</formula>
    </cfRule>
    <cfRule type="cellIs" dxfId="8" priority="4" stopIfTrue="1" operator="equal">
      <formula>0</formula>
    </cfRule>
  </conditionalFormatting>
  <conditionalFormatting sqref="D29">
    <cfRule type="cellIs" dxfId="7" priority="1" operator="greaterThan">
      <formula>100</formula>
    </cfRule>
    <cfRule type="cellIs" dxfId="6" priority="2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view="pageBreakPreview" topLeftCell="A7" zoomScale="60" zoomScaleNormal="85" workbookViewId="0">
      <selection activeCell="H21" sqref="H21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8" width="13.33203125" customWidth="1"/>
    <col min="9" max="9" width="17.5546875" customWidth="1"/>
    <col min="10" max="10" width="16.5546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68" t="s">
        <v>106</v>
      </c>
      <c r="D1" s="68"/>
      <c r="E1" s="68"/>
      <c r="F1" s="68"/>
      <c r="G1" s="68"/>
      <c r="H1" s="68"/>
      <c r="I1" s="68"/>
      <c r="J1" s="68"/>
    </row>
    <row r="2" spans="2:11" ht="15" thickBot="1" x14ac:dyDescent="0.35">
      <c r="C2" s="68"/>
      <c r="D2" s="68"/>
      <c r="E2" s="68"/>
      <c r="F2" s="68"/>
      <c r="G2" s="68"/>
      <c r="H2" s="68"/>
      <c r="I2" s="68"/>
      <c r="J2" s="68"/>
    </row>
    <row r="3" spans="2:11" ht="18" x14ac:dyDescent="0.35">
      <c r="B3" s="66" t="s">
        <v>10</v>
      </c>
      <c r="C3" s="67"/>
      <c r="D3" s="67"/>
      <c r="E3" s="67"/>
      <c r="F3" s="9"/>
      <c r="G3" s="31" t="s">
        <v>5</v>
      </c>
      <c r="H3" s="31"/>
      <c r="I3" s="31"/>
      <c r="J3" s="31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51.6" customHeight="1" x14ac:dyDescent="0.3">
      <c r="B5" s="4"/>
      <c r="C5" s="30" t="s">
        <v>12</v>
      </c>
      <c r="D5" s="19" t="s">
        <v>13</v>
      </c>
      <c r="E5" s="46" t="s">
        <v>16</v>
      </c>
      <c r="F5" s="4"/>
      <c r="G5" s="44" t="s">
        <v>0</v>
      </c>
      <c r="H5" s="43" t="s">
        <v>1</v>
      </c>
      <c r="I5" s="43" t="s">
        <v>7</v>
      </c>
      <c r="J5" s="23" t="s">
        <v>2</v>
      </c>
      <c r="K5" s="54" t="s">
        <v>16</v>
      </c>
    </row>
    <row r="6" spans="2:11" ht="39.75" customHeight="1" x14ac:dyDescent="0.3">
      <c r="B6" s="4"/>
      <c r="C6" s="29" t="s">
        <v>102</v>
      </c>
      <c r="D6" s="40">
        <v>22.571428571428573</v>
      </c>
      <c r="E6" s="55">
        <f t="shared" ref="E6:E11" si="0">D6/D$15</f>
        <v>0.22571428571428573</v>
      </c>
      <c r="F6" s="4"/>
      <c r="G6" s="29" t="s">
        <v>101</v>
      </c>
      <c r="H6" s="38">
        <v>4</v>
      </c>
      <c r="I6" s="42">
        <v>4.2857142857142856</v>
      </c>
      <c r="J6" s="41">
        <f t="shared" ref="J6:J15" si="1">H6*I6</f>
        <v>17.142857142857142</v>
      </c>
      <c r="K6" s="57">
        <f t="shared" ref="K6:K12" si="2">J6/(SUM(J$6:J$15))</f>
        <v>0.21577189827896229</v>
      </c>
    </row>
    <row r="7" spans="2:11" ht="39.75" customHeight="1" x14ac:dyDescent="0.3">
      <c r="B7" s="4"/>
      <c r="C7" s="29" t="s">
        <v>100</v>
      </c>
      <c r="D7" s="40">
        <v>18.714285714285715</v>
      </c>
      <c r="E7" s="55">
        <f t="shared" si="0"/>
        <v>0.18714285714285717</v>
      </c>
      <c r="F7" s="4"/>
      <c r="G7" s="29" t="s">
        <v>99</v>
      </c>
      <c r="H7" s="42">
        <v>3.5714285714285716</v>
      </c>
      <c r="I7" s="42">
        <v>3.7142857142857144</v>
      </c>
      <c r="J7" s="41">
        <f t="shared" si="1"/>
        <v>13.265306122448981</v>
      </c>
      <c r="K7" s="57">
        <f t="shared" si="2"/>
        <v>0.16696634985872083</v>
      </c>
    </row>
    <row r="8" spans="2:11" ht="48.75" customHeight="1" x14ac:dyDescent="0.3">
      <c r="B8" s="4"/>
      <c r="C8" s="29" t="s">
        <v>98</v>
      </c>
      <c r="D8" s="40">
        <v>18.142857142857142</v>
      </c>
      <c r="E8" s="55">
        <f t="shared" si="0"/>
        <v>0.18142857142857141</v>
      </c>
      <c r="F8" s="4"/>
      <c r="G8" s="29" t="s">
        <v>97</v>
      </c>
      <c r="H8" s="42">
        <v>3.4285714285714284</v>
      </c>
      <c r="I8" s="42">
        <v>3.5714285714285716</v>
      </c>
      <c r="J8" s="41">
        <f t="shared" si="1"/>
        <v>12.244897959183673</v>
      </c>
      <c r="K8" s="57">
        <f t="shared" si="2"/>
        <v>0.15412278448497305</v>
      </c>
    </row>
    <row r="9" spans="2:11" ht="54" customHeight="1" x14ac:dyDescent="0.3">
      <c r="B9" s="4"/>
      <c r="C9" s="29" t="s">
        <v>96</v>
      </c>
      <c r="D9" s="40">
        <v>17.571428571428573</v>
      </c>
      <c r="E9" s="55">
        <f t="shared" si="0"/>
        <v>0.17571428571428574</v>
      </c>
      <c r="F9" s="4"/>
      <c r="G9" s="29" t="s">
        <v>95</v>
      </c>
      <c r="H9" s="42">
        <v>3.1428571428571428</v>
      </c>
      <c r="I9" s="42">
        <v>3.1428571428571428</v>
      </c>
      <c r="J9" s="41">
        <f t="shared" si="1"/>
        <v>9.8775510204081627</v>
      </c>
      <c r="K9" s="57">
        <f t="shared" si="2"/>
        <v>0.12432571281787826</v>
      </c>
    </row>
    <row r="10" spans="2:11" ht="39.75" customHeight="1" x14ac:dyDescent="0.3">
      <c r="B10" s="4"/>
      <c r="C10" s="29" t="s">
        <v>94</v>
      </c>
      <c r="D10" s="40">
        <v>13.285714285714286</v>
      </c>
      <c r="E10" s="55">
        <f t="shared" si="0"/>
        <v>0.13285714285714287</v>
      </c>
      <c r="F10" s="4"/>
      <c r="G10" s="29" t="s">
        <v>93</v>
      </c>
      <c r="H10" s="42">
        <v>3.2857142857142856</v>
      </c>
      <c r="I10" s="38">
        <v>3</v>
      </c>
      <c r="J10" s="41">
        <f t="shared" si="1"/>
        <v>9.8571428571428577</v>
      </c>
      <c r="K10" s="57">
        <f t="shared" si="2"/>
        <v>0.12406884151040332</v>
      </c>
    </row>
    <row r="11" spans="2:11" ht="39.75" customHeight="1" x14ac:dyDescent="0.3">
      <c r="B11" s="4"/>
      <c r="C11" s="29" t="s">
        <v>92</v>
      </c>
      <c r="D11" s="40">
        <v>9.7142857142857135</v>
      </c>
      <c r="E11" s="55">
        <f t="shared" si="0"/>
        <v>9.7142857142857142E-2</v>
      </c>
      <c r="F11" s="4"/>
      <c r="G11" s="29" t="s">
        <v>91</v>
      </c>
      <c r="H11" s="42">
        <v>2.7142857142857144</v>
      </c>
      <c r="I11" s="42">
        <v>3.1428571428571428</v>
      </c>
      <c r="J11" s="41">
        <f t="shared" si="1"/>
        <v>8.5306122448979593</v>
      </c>
      <c r="K11" s="57">
        <f t="shared" si="2"/>
        <v>0.10737220652453124</v>
      </c>
    </row>
    <row r="12" spans="2:11" ht="39.75" customHeight="1" x14ac:dyDescent="0.3">
      <c r="B12" s="4"/>
      <c r="C12" s="27"/>
      <c r="D12" s="25"/>
      <c r="E12" s="55"/>
      <c r="F12" s="4"/>
      <c r="G12" s="29" t="s">
        <v>90</v>
      </c>
      <c r="H12" s="42">
        <v>2.7142857142857144</v>
      </c>
      <c r="I12" s="42">
        <v>3.1428571428571428</v>
      </c>
      <c r="J12" s="41">
        <f t="shared" si="1"/>
        <v>8.5306122448979593</v>
      </c>
      <c r="K12" s="57">
        <f t="shared" si="2"/>
        <v>0.10737220652453124</v>
      </c>
    </row>
    <row r="13" spans="2:11" ht="39.75" customHeight="1" x14ac:dyDescent="0.3">
      <c r="B13" s="4"/>
      <c r="C13" s="27"/>
      <c r="D13" s="25"/>
      <c r="E13" s="55"/>
      <c r="F13" s="4"/>
      <c r="G13" s="29"/>
      <c r="H13" s="33"/>
      <c r="I13" s="33"/>
      <c r="J13" s="24">
        <f t="shared" si="1"/>
        <v>0</v>
      </c>
      <c r="K13" s="58"/>
    </row>
    <row r="14" spans="2:11" ht="39.75" customHeight="1" x14ac:dyDescent="0.3">
      <c r="B14" s="4"/>
      <c r="C14" s="27"/>
      <c r="D14" s="25"/>
      <c r="E14" s="55"/>
      <c r="F14" s="4"/>
      <c r="G14" s="29"/>
      <c r="H14" s="33"/>
      <c r="I14" s="33"/>
      <c r="J14" s="24">
        <f t="shared" si="1"/>
        <v>0</v>
      </c>
      <c r="K14" s="58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3"/>
      <c r="F15" s="4"/>
      <c r="G15" s="29"/>
      <c r="H15" s="33"/>
      <c r="I15" s="33"/>
      <c r="J15" s="24">
        <f t="shared" si="1"/>
        <v>0</v>
      </c>
      <c r="K15" s="58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66" t="s">
        <v>11</v>
      </c>
      <c r="C17" s="67"/>
      <c r="D17" s="67"/>
      <c r="E17" s="67"/>
      <c r="F17" s="9"/>
      <c r="G17" s="31" t="s">
        <v>6</v>
      </c>
      <c r="H17" s="31"/>
      <c r="I17" s="31"/>
      <c r="J17" s="31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42" customHeight="1" x14ac:dyDescent="0.3">
      <c r="B19" s="4"/>
      <c r="C19" s="30" t="s">
        <v>28</v>
      </c>
      <c r="D19" s="19" t="s">
        <v>13</v>
      </c>
      <c r="E19" s="46" t="s">
        <v>16</v>
      </c>
      <c r="F19" s="4"/>
      <c r="G19" s="30" t="s">
        <v>8</v>
      </c>
      <c r="H19" s="32" t="s">
        <v>1</v>
      </c>
      <c r="I19" s="32" t="s">
        <v>9</v>
      </c>
      <c r="J19" s="19" t="s">
        <v>2</v>
      </c>
      <c r="K19" s="54" t="s">
        <v>16</v>
      </c>
    </row>
    <row r="20" spans="2:11" ht="29.25" customHeight="1" x14ac:dyDescent="0.3">
      <c r="B20" s="4"/>
      <c r="C20" s="26" t="s">
        <v>89</v>
      </c>
      <c r="D20" s="40">
        <v>18.714285714285715</v>
      </c>
      <c r="E20" s="55">
        <f t="shared" ref="E20:E27" si="3">D20/D$30</f>
        <v>0.18714285714285714</v>
      </c>
      <c r="F20" s="4"/>
      <c r="G20" s="26" t="s">
        <v>88</v>
      </c>
      <c r="H20" s="42">
        <v>4</v>
      </c>
      <c r="I20" s="42">
        <v>4</v>
      </c>
      <c r="J20" s="20">
        <f t="shared" ref="J20:J30" si="4">H20*I20</f>
        <v>16</v>
      </c>
      <c r="K20" s="57">
        <f t="shared" ref="K20:K22" si="5">J20/(SUM(J$20:J$30))</f>
        <v>0.434108527131783</v>
      </c>
    </row>
    <row r="21" spans="2:11" ht="66" customHeight="1" x14ac:dyDescent="0.3">
      <c r="B21" s="4"/>
      <c r="C21" s="26" t="s">
        <v>87</v>
      </c>
      <c r="D21" s="40">
        <v>16.428571428571427</v>
      </c>
      <c r="E21" s="55">
        <f t="shared" si="3"/>
        <v>0.16428571428571426</v>
      </c>
      <c r="F21" s="4"/>
      <c r="G21" s="26" t="s">
        <v>86</v>
      </c>
      <c r="H21" s="42">
        <v>3.1428571428571428</v>
      </c>
      <c r="I21" s="42">
        <v>4</v>
      </c>
      <c r="J21" s="59">
        <f t="shared" si="4"/>
        <v>12.571428571428571</v>
      </c>
      <c r="K21" s="57">
        <f t="shared" si="5"/>
        <v>0.34108527131782945</v>
      </c>
    </row>
    <row r="22" spans="2:11" ht="29.25" customHeight="1" x14ac:dyDescent="0.3">
      <c r="B22" s="4"/>
      <c r="C22" s="26" t="s">
        <v>85</v>
      </c>
      <c r="D22" s="40">
        <v>16.142857142857142</v>
      </c>
      <c r="E22" s="55">
        <f t="shared" si="3"/>
        <v>0.16142857142857139</v>
      </c>
      <c r="F22" s="4"/>
      <c r="G22" s="26" t="s">
        <v>84</v>
      </c>
      <c r="H22" s="42">
        <v>2</v>
      </c>
      <c r="I22" s="42">
        <v>4.1428571428571432</v>
      </c>
      <c r="J22" s="59">
        <f t="shared" si="4"/>
        <v>8.2857142857142865</v>
      </c>
      <c r="K22" s="57">
        <f t="shared" si="5"/>
        <v>0.22480620155038764</v>
      </c>
    </row>
    <row r="23" spans="2:11" ht="29.25" customHeight="1" x14ac:dyDescent="0.3">
      <c r="B23" s="4"/>
      <c r="C23" s="26" t="s">
        <v>83</v>
      </c>
      <c r="D23" s="40">
        <v>13.857142857142858</v>
      </c>
      <c r="E23" s="55">
        <f t="shared" si="3"/>
        <v>0.13857142857142857</v>
      </c>
      <c r="F23" s="4"/>
      <c r="G23" s="26"/>
      <c r="H23" s="33"/>
      <c r="I23" s="33"/>
      <c r="J23" s="20">
        <f t="shared" si="4"/>
        <v>0</v>
      </c>
      <c r="K23" s="58"/>
    </row>
    <row r="24" spans="2:11" ht="29.25" customHeight="1" x14ac:dyDescent="0.3">
      <c r="B24" s="4"/>
      <c r="C24" s="26" t="s">
        <v>82</v>
      </c>
      <c r="D24" s="40">
        <v>13</v>
      </c>
      <c r="E24" s="55">
        <f t="shared" si="3"/>
        <v>0.12999999999999998</v>
      </c>
      <c r="F24" s="4"/>
      <c r="G24" s="26"/>
      <c r="H24" s="33"/>
      <c r="I24" s="33"/>
      <c r="J24" s="20">
        <f t="shared" si="4"/>
        <v>0</v>
      </c>
      <c r="K24" s="58"/>
    </row>
    <row r="25" spans="2:11" ht="29.25" customHeight="1" x14ac:dyDescent="0.3">
      <c r="B25" s="4"/>
      <c r="C25" s="26" t="s">
        <v>81</v>
      </c>
      <c r="D25" s="40">
        <v>9.2857142857142865</v>
      </c>
      <c r="E25" s="55">
        <f t="shared" si="3"/>
        <v>9.2857142857142846E-2</v>
      </c>
      <c r="F25" s="4"/>
      <c r="G25" s="26"/>
      <c r="H25" s="33"/>
      <c r="I25" s="33"/>
      <c r="J25" s="20">
        <f t="shared" si="4"/>
        <v>0</v>
      </c>
      <c r="K25" s="58"/>
    </row>
    <row r="26" spans="2:11" ht="29.25" customHeight="1" x14ac:dyDescent="0.3">
      <c r="B26" s="4"/>
      <c r="C26" s="26" t="s">
        <v>80</v>
      </c>
      <c r="D26" s="40">
        <v>9.2857142857142865</v>
      </c>
      <c r="E26" s="55">
        <f t="shared" si="3"/>
        <v>9.2857142857142846E-2</v>
      </c>
      <c r="F26" s="4"/>
      <c r="G26" s="26"/>
      <c r="H26" s="33"/>
      <c r="I26" s="33"/>
      <c r="J26" s="20">
        <f t="shared" si="4"/>
        <v>0</v>
      </c>
      <c r="K26" s="58"/>
    </row>
    <row r="27" spans="2:11" ht="29.25" customHeight="1" x14ac:dyDescent="0.3">
      <c r="B27" s="4"/>
      <c r="C27" s="26" t="s">
        <v>79</v>
      </c>
      <c r="D27" s="40">
        <v>3.2857142857142856</v>
      </c>
      <c r="E27" s="55">
        <f t="shared" si="3"/>
        <v>3.2857142857142849E-2</v>
      </c>
      <c r="F27" s="4"/>
      <c r="G27" s="26"/>
      <c r="H27" s="33"/>
      <c r="I27" s="33"/>
      <c r="J27" s="20">
        <f t="shared" si="4"/>
        <v>0</v>
      </c>
      <c r="K27" s="58"/>
    </row>
    <row r="28" spans="2:11" ht="29.25" customHeight="1" x14ac:dyDescent="0.3">
      <c r="B28" s="4"/>
      <c r="C28" s="26"/>
      <c r="D28" s="25"/>
      <c r="E28" s="56"/>
      <c r="F28" s="4"/>
      <c r="G28" s="26"/>
      <c r="H28" s="33"/>
      <c r="I28" s="33"/>
      <c r="J28" s="20">
        <f t="shared" si="4"/>
        <v>0</v>
      </c>
      <c r="K28" s="58"/>
    </row>
    <row r="29" spans="2:11" ht="29.25" customHeight="1" x14ac:dyDescent="0.3">
      <c r="B29" s="4"/>
      <c r="C29" s="26"/>
      <c r="D29" s="25"/>
      <c r="E29" s="56"/>
      <c r="F29" s="4"/>
      <c r="G29" s="26"/>
      <c r="H29" s="33"/>
      <c r="I29" s="33"/>
      <c r="J29" s="20">
        <f t="shared" si="4"/>
        <v>0</v>
      </c>
      <c r="K29" s="58"/>
    </row>
    <row r="30" spans="2:11" ht="29.25" customHeight="1" x14ac:dyDescent="0.3">
      <c r="B30" s="4"/>
      <c r="C30" s="21" t="s">
        <v>14</v>
      </c>
      <c r="D30" s="22">
        <f>SUM(D20:D29)</f>
        <v>100.00000000000001</v>
      </c>
      <c r="E30" s="3"/>
      <c r="F30" s="4"/>
      <c r="G30" s="26"/>
      <c r="H30" s="33"/>
      <c r="I30" s="33"/>
      <c r="J30" s="20">
        <f t="shared" si="4"/>
        <v>0</v>
      </c>
      <c r="K30" s="58"/>
    </row>
    <row r="31" spans="2:11" ht="28.5" customHeight="1" thickBot="1" x14ac:dyDescent="0.35">
      <c r="B31" s="6"/>
      <c r="C31" s="7"/>
      <c r="D31" s="7"/>
      <c r="E31" s="7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60" t="s">
        <v>78</v>
      </c>
      <c r="D34" s="61"/>
      <c r="E34" s="5"/>
      <c r="F34" s="3"/>
      <c r="G34" s="1" t="s">
        <v>4</v>
      </c>
      <c r="H34" s="74" t="s">
        <v>1</v>
      </c>
      <c r="I34" s="74"/>
      <c r="J34" s="74"/>
      <c r="K34" s="5"/>
    </row>
    <row r="35" spans="2:11" ht="15" x14ac:dyDescent="0.3">
      <c r="B35" s="4"/>
      <c r="C35" s="62"/>
      <c r="D35" s="63"/>
      <c r="E35" s="5"/>
      <c r="F35" s="3"/>
      <c r="G35" s="35">
        <v>1</v>
      </c>
      <c r="H35" s="75" t="s">
        <v>17</v>
      </c>
      <c r="I35" s="75"/>
      <c r="J35" s="75"/>
      <c r="K35" s="5"/>
    </row>
    <row r="36" spans="2:11" ht="15" x14ac:dyDescent="0.3">
      <c r="B36" s="4"/>
      <c r="C36" s="62"/>
      <c r="D36" s="63"/>
      <c r="E36" s="5"/>
      <c r="F36" s="3"/>
      <c r="G36" s="35">
        <v>2</v>
      </c>
      <c r="H36" s="75" t="s">
        <v>18</v>
      </c>
      <c r="I36" s="75"/>
      <c r="J36" s="75"/>
      <c r="K36" s="5"/>
    </row>
    <row r="37" spans="2:11" ht="15" x14ac:dyDescent="0.3">
      <c r="B37" s="4"/>
      <c r="C37" s="62"/>
      <c r="D37" s="63"/>
      <c r="E37" s="5"/>
      <c r="F37" s="3"/>
      <c r="G37" s="35">
        <v>3</v>
      </c>
      <c r="H37" s="75" t="s">
        <v>19</v>
      </c>
      <c r="I37" s="75"/>
      <c r="J37" s="75"/>
      <c r="K37" s="5"/>
    </row>
    <row r="38" spans="2:11" ht="15" x14ac:dyDescent="0.3">
      <c r="B38" s="4"/>
      <c r="C38" s="62"/>
      <c r="D38" s="63"/>
      <c r="E38" s="5"/>
      <c r="F38" s="3"/>
      <c r="G38" s="35">
        <v>4</v>
      </c>
      <c r="H38" s="75" t="s">
        <v>20</v>
      </c>
      <c r="I38" s="75"/>
      <c r="J38" s="75"/>
      <c r="K38" s="5"/>
    </row>
    <row r="39" spans="2:11" ht="27" customHeight="1" x14ac:dyDescent="0.3">
      <c r="B39" s="4"/>
      <c r="C39" s="62"/>
      <c r="D39" s="63"/>
      <c r="E39" s="5"/>
      <c r="F39" s="3"/>
      <c r="G39" s="35">
        <v>5</v>
      </c>
      <c r="H39" s="73" t="s">
        <v>21</v>
      </c>
      <c r="I39" s="73"/>
      <c r="J39" s="73"/>
      <c r="K39" s="5"/>
    </row>
    <row r="40" spans="2:11" x14ac:dyDescent="0.3">
      <c r="B40" s="4"/>
      <c r="C40" s="62"/>
      <c r="D40" s="63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62"/>
      <c r="D41" s="63"/>
      <c r="E41" s="5"/>
      <c r="F41" s="3"/>
      <c r="G41" s="1" t="s">
        <v>4</v>
      </c>
      <c r="H41" s="69" t="s">
        <v>22</v>
      </c>
      <c r="I41" s="70"/>
      <c r="J41" s="3"/>
      <c r="K41" s="5"/>
    </row>
    <row r="42" spans="2:11" ht="15" x14ac:dyDescent="0.3">
      <c r="B42" s="4"/>
      <c r="C42" s="62"/>
      <c r="D42" s="63"/>
      <c r="E42" s="5"/>
      <c r="F42" s="3"/>
      <c r="G42" s="35">
        <v>1</v>
      </c>
      <c r="H42" s="71" t="s">
        <v>23</v>
      </c>
      <c r="I42" s="72"/>
      <c r="J42" s="3"/>
      <c r="K42" s="5"/>
    </row>
    <row r="43" spans="2:11" ht="15" x14ac:dyDescent="0.3">
      <c r="B43" s="4"/>
      <c r="C43" s="62"/>
      <c r="D43" s="63"/>
      <c r="E43" s="5"/>
      <c r="F43" s="3"/>
      <c r="G43" s="35">
        <v>2</v>
      </c>
      <c r="H43" s="71" t="s">
        <v>24</v>
      </c>
      <c r="I43" s="72"/>
      <c r="J43" s="3"/>
      <c r="K43" s="5"/>
    </row>
    <row r="44" spans="2:11" ht="15" x14ac:dyDescent="0.3">
      <c r="B44" s="4"/>
      <c r="C44" s="62"/>
      <c r="D44" s="63"/>
      <c r="E44" s="5"/>
      <c r="F44" s="3"/>
      <c r="G44" s="35">
        <v>3</v>
      </c>
      <c r="H44" s="71" t="s">
        <v>25</v>
      </c>
      <c r="I44" s="72"/>
      <c r="J44" s="3"/>
      <c r="K44" s="5"/>
    </row>
    <row r="45" spans="2:11" ht="15" x14ac:dyDescent="0.3">
      <c r="B45" s="4"/>
      <c r="C45" s="62"/>
      <c r="D45" s="63"/>
      <c r="E45" s="5"/>
      <c r="F45" s="3"/>
      <c r="G45" s="35">
        <v>4</v>
      </c>
      <c r="H45" s="71" t="s">
        <v>26</v>
      </c>
      <c r="I45" s="72"/>
      <c r="J45" s="3"/>
      <c r="K45" s="5"/>
    </row>
    <row r="46" spans="2:11" ht="15" x14ac:dyDescent="0.3">
      <c r="B46" s="4"/>
      <c r="C46" s="64"/>
      <c r="D46" s="65"/>
      <c r="E46" s="5"/>
      <c r="F46" s="3"/>
      <c r="G46" s="35">
        <v>5</v>
      </c>
      <c r="H46" s="71" t="s">
        <v>27</v>
      </c>
      <c r="I46" s="7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K19"/>
    </sortState>
  </autoFilter>
  <mergeCells count="16">
    <mergeCell ref="H45:I45"/>
    <mergeCell ref="H46:I46"/>
    <mergeCell ref="C1:J2"/>
    <mergeCell ref="B3:E3"/>
    <mergeCell ref="B17:E17"/>
    <mergeCell ref="C34:D46"/>
    <mergeCell ref="H34:J34"/>
    <mergeCell ref="H35:J35"/>
    <mergeCell ref="H36:J36"/>
    <mergeCell ref="H37:J37"/>
    <mergeCell ref="H38:J38"/>
    <mergeCell ref="H39:J39"/>
    <mergeCell ref="H41:I41"/>
    <mergeCell ref="H42:I42"/>
    <mergeCell ref="H43:I43"/>
    <mergeCell ref="H44:I44"/>
  </mergeCells>
  <conditionalFormatting sqref="J6:J15">
    <cfRule type="cellIs" dxfId="5" priority="6" stopIfTrue="1" operator="equal">
      <formula>0</formula>
    </cfRule>
  </conditionalFormatting>
  <conditionalFormatting sqref="J20:J30">
    <cfRule type="cellIs" dxfId="4" priority="5" stopIfTrue="1" operator="equal">
      <formula>0</formula>
    </cfRule>
  </conditionalFormatting>
  <conditionalFormatting sqref="D15">
    <cfRule type="cellIs" dxfId="3" priority="3" operator="greaterThan">
      <formula>100</formula>
    </cfRule>
    <cfRule type="cellIs" dxfId="2" priority="4" stopIfTrue="1" operator="equal">
      <formula>0</formula>
    </cfRule>
  </conditionalFormatting>
  <conditionalFormatting sqref="D30">
    <cfRule type="cellIs" dxfId="1" priority="1" operator="greaterThan">
      <formula>100</formula>
    </cfRule>
    <cfRule type="cellIs" dxfId="0" priority="2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Podnikatelská infrastruktura </vt:lpstr>
      <vt:lpstr>Koncepce cestovního ruchu </vt:lpstr>
      <vt:lpstr>Efektivní úřad</vt:lpstr>
      <vt:lpstr>'Efektivní úřad'!Oblast_tisku</vt:lpstr>
      <vt:lpstr>'Koncepce cestovního ruchu '!Oblast_tisku</vt:lpstr>
      <vt:lpstr>'Podnikatelská infrastruktura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Miroslav</dc:creator>
  <cp:lastModifiedBy>Miroslav Kvapil</cp:lastModifiedBy>
  <dcterms:created xsi:type="dcterms:W3CDTF">2013-08-01T13:29:10Z</dcterms:created>
  <dcterms:modified xsi:type="dcterms:W3CDTF">2016-04-06T11:37:05Z</dcterms:modified>
</cp:coreProperties>
</file>